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160"/>
  </bookViews>
  <sheets>
    <sheet name="FINAL GERC EC FORMAT (2)" sheetId="1" r:id="rId1"/>
  </sheets>
  <definedNames>
    <definedName name="_xlnm.Print_Area" localSheetId="0">'FINAL GERC EC FORMAT (2)'!$A$1:$C$105</definedName>
    <definedName name="_xlnm.Print_Titles" localSheetId="0">'FINAL GERC EC FORMAT (2)'!$2:$4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9" i="1"/>
  <c r="C96"/>
  <c r="C90"/>
  <c r="C87"/>
  <c r="C79"/>
  <c r="C81" s="1"/>
  <c r="C104" l="1"/>
  <c r="C54"/>
  <c r="C68"/>
  <c r="C63"/>
  <c r="C46"/>
  <c r="C42"/>
  <c r="C36"/>
  <c r="C28"/>
  <c r="C20"/>
  <c r="C12"/>
  <c r="C47" l="1"/>
  <c r="C55" s="1"/>
  <c r="C73" s="1"/>
  <c r="C105" s="1"/>
</calcChain>
</file>

<file path=xl/sharedStrings.xml><?xml version="1.0" encoding="utf-8"?>
<sst xmlns="http://schemas.openxmlformats.org/spreadsheetml/2006/main" count="112" uniqueCount="68">
  <si>
    <t>UTTAR GUJARAT VIJ COMPANY LIMITED</t>
  </si>
  <si>
    <t>GERC TABLE LT CALCULATION</t>
  </si>
  <si>
    <t>Category</t>
  </si>
  <si>
    <t>MUS</t>
  </si>
  <si>
    <t>RGP Urban</t>
  </si>
  <si>
    <t>Zero</t>
  </si>
  <si>
    <t>1-50 kwh</t>
  </si>
  <si>
    <t>51-100 kwh</t>
  </si>
  <si>
    <t>101-200 kwh</t>
  </si>
  <si>
    <t>201-250 kWh</t>
  </si>
  <si>
    <t>Above 250 kwh</t>
  </si>
  <si>
    <t>TOTAL</t>
  </si>
  <si>
    <t>RGP (BPL)</t>
  </si>
  <si>
    <t>1-60 kwh</t>
  </si>
  <si>
    <t>61-100 kwh</t>
  </si>
  <si>
    <t>RGP Rural</t>
  </si>
  <si>
    <t>RGPR (BPL)</t>
  </si>
  <si>
    <t>GLP</t>
  </si>
  <si>
    <t>All</t>
  </si>
  <si>
    <t>NRGP OTHER THAN SEASONAL</t>
  </si>
  <si>
    <t xml:space="preserve">For installation having contracted load up to and including 10 kW: for entire consumption during the month 
</t>
  </si>
  <si>
    <t xml:space="preserve">For installation having contracted load exceeding 10 kW: for entire consumption during the month </t>
  </si>
  <si>
    <t>NRGP Seasonal Consumer</t>
  </si>
  <si>
    <t>NRGP TOTAL</t>
  </si>
  <si>
    <t>LTMD</t>
  </si>
  <si>
    <t>Non-RGP Night</t>
  </si>
  <si>
    <t>LTMD Night</t>
  </si>
  <si>
    <t>LTMD TOTAL</t>
  </si>
  <si>
    <t>NRGP &amp; LTMD TOTAL</t>
  </si>
  <si>
    <t>LTP - Lift Irrigation</t>
  </si>
  <si>
    <t>WWSP</t>
  </si>
  <si>
    <t>WW.GP</t>
  </si>
  <si>
    <t>WW.MU</t>
  </si>
  <si>
    <t>WW.NP</t>
  </si>
  <si>
    <t>WW.PR</t>
  </si>
  <si>
    <t>WW TOTAL</t>
  </si>
  <si>
    <t>AG</t>
  </si>
  <si>
    <t>HP Based Tariff</t>
  </si>
  <si>
    <t>Metered Tariff</t>
  </si>
  <si>
    <t>Tatkal Scheme</t>
  </si>
  <si>
    <t>AG TOTAL</t>
  </si>
  <si>
    <t>SL</t>
  </si>
  <si>
    <t>SL.PR</t>
  </si>
  <si>
    <t>SL.PU</t>
  </si>
  <si>
    <t>SL TOTAL</t>
  </si>
  <si>
    <t>HTP - I</t>
  </si>
  <si>
    <t xml:space="preserve"> </t>
  </si>
  <si>
    <t>1 kVA -  500 kVA of billing demand</t>
  </si>
  <si>
    <t>501 kVA -  1000 kVA of billing demand</t>
  </si>
  <si>
    <t>1001 kVA -  2500 kVA of billing demand</t>
  </si>
  <si>
    <t>For billing demand in excess of 2500 kVA</t>
  </si>
  <si>
    <t>Total</t>
  </si>
  <si>
    <t>Seasonal</t>
  </si>
  <si>
    <t>HTP - I TOTAL</t>
  </si>
  <si>
    <t>HTP - II</t>
  </si>
  <si>
    <t>HTP - II TOTAL</t>
  </si>
  <si>
    <t>HTP - III</t>
  </si>
  <si>
    <t>HTP - III TOTAL</t>
  </si>
  <si>
    <t>HTP - IV</t>
  </si>
  <si>
    <t>HTP - IV TOTAL</t>
  </si>
  <si>
    <t>HTP - V</t>
  </si>
  <si>
    <t>HTP - V TOTAL</t>
  </si>
  <si>
    <t>RATE - Railway Traction</t>
  </si>
  <si>
    <t>HT Electric Vehicle Charging Stations</t>
  </si>
  <si>
    <t xml:space="preserve">HT TOTAL </t>
  </si>
  <si>
    <t>LT &amp; HT TOTAL</t>
  </si>
  <si>
    <t>LT TOTAL</t>
  </si>
  <si>
    <t>Annexure-I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</si>
</sst>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4" fillId="2" borderId="1" xfId="1" applyFont="1" applyFill="1" applyBorder="1" applyAlignment="1">
      <alignment vertical="top"/>
    </xf>
    <xf numFmtId="0" fontId="5" fillId="2" borderId="1" xfId="1" applyFont="1" applyFill="1" applyBorder="1" applyAlignment="1">
      <alignment vertical="top"/>
    </xf>
    <xf numFmtId="0" fontId="5" fillId="0" borderId="1" xfId="1" applyFont="1" applyBorder="1" applyAlignment="1">
      <alignment vertical="top"/>
    </xf>
    <xf numFmtId="2" fontId="5" fillId="0" borderId="1" xfId="1" applyNumberFormat="1" applyFont="1" applyBorder="1" applyAlignment="1">
      <alignment horizontal="left" vertical="top"/>
    </xf>
    <xf numFmtId="1" fontId="5" fillId="0" borderId="1" xfId="1" applyNumberFormat="1" applyFont="1" applyBorder="1" applyAlignment="1">
      <alignment horizontal="left" vertical="top"/>
    </xf>
    <xf numFmtId="2" fontId="4" fillId="0" borderId="1" xfId="1" applyNumberFormat="1" applyFont="1" applyBorder="1" applyAlignment="1">
      <alignment horizontal="left" vertical="top"/>
    </xf>
    <xf numFmtId="2" fontId="4" fillId="2" borderId="1" xfId="1" applyNumberFormat="1" applyFont="1" applyFill="1" applyBorder="1" applyAlignment="1">
      <alignment vertical="top"/>
    </xf>
    <xf numFmtId="2" fontId="5" fillId="2" borderId="1" xfId="1" applyNumberFormat="1" applyFont="1" applyFill="1" applyBorder="1" applyAlignment="1">
      <alignment vertical="top"/>
    </xf>
    <xf numFmtId="2" fontId="4" fillId="0" borderId="1" xfId="1" applyNumberFormat="1" applyFont="1" applyBorder="1" applyAlignment="1">
      <alignment vertical="top"/>
    </xf>
    <xf numFmtId="0" fontId="4" fillId="0" borderId="1" xfId="1" applyFont="1" applyBorder="1" applyAlignment="1">
      <alignment vertical="top"/>
    </xf>
    <xf numFmtId="1" fontId="4" fillId="2" borderId="1" xfId="1" applyNumberFormat="1" applyFont="1" applyFill="1" applyBorder="1" applyAlignment="1">
      <alignment horizontal="left" vertical="top"/>
    </xf>
    <xf numFmtId="0" fontId="3" fillId="4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vertical="top" wrapText="1"/>
    </xf>
    <xf numFmtId="0" fontId="4" fillId="3" borderId="1" xfId="1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4" fillId="6" borderId="1" xfId="1" applyFont="1" applyFill="1" applyBorder="1" applyAlignment="1">
      <alignment vertical="top"/>
    </xf>
    <xf numFmtId="0" fontId="2" fillId="6" borderId="1" xfId="0" applyFont="1" applyFill="1" applyBorder="1" applyAlignment="1">
      <alignment vertical="top" wrapText="1"/>
    </xf>
    <xf numFmtId="17" fontId="3" fillId="4" borderId="1" xfId="0" applyNumberFormat="1" applyFont="1" applyFill="1" applyBorder="1" applyAlignment="1">
      <alignment vertical="top" wrapText="1"/>
    </xf>
    <xf numFmtId="0" fontId="4" fillId="7" borderId="1" xfId="1" applyFont="1" applyFill="1" applyBorder="1" applyAlignment="1">
      <alignment vertical="top"/>
    </xf>
    <xf numFmtId="0" fontId="3" fillId="4" borderId="1" xfId="0" applyFont="1" applyFill="1" applyBorder="1" applyAlignment="1">
      <alignment vertical="top"/>
    </xf>
    <xf numFmtId="0" fontId="2" fillId="6" borderId="1" xfId="0" applyFont="1" applyFill="1" applyBorder="1" applyAlignment="1">
      <alignment vertical="top"/>
    </xf>
    <xf numFmtId="0" fontId="4" fillId="5" borderId="1" xfId="1" applyFont="1" applyFill="1" applyBorder="1" applyAlignment="1">
      <alignment vertical="top"/>
    </xf>
    <xf numFmtId="0" fontId="6" fillId="6" borderId="1" xfId="0" applyFont="1" applyFill="1" applyBorder="1" applyAlignment="1">
      <alignment horizontal="right" vertical="top" wrapText="1"/>
    </xf>
    <xf numFmtId="0" fontId="4" fillId="0" borderId="2" xfId="1" applyFont="1" applyBorder="1" applyAlignment="1">
      <alignment vertical="top"/>
    </xf>
    <xf numFmtId="0" fontId="3" fillId="4" borderId="2" xfId="0" applyFont="1" applyFill="1" applyBorder="1" applyAlignment="1">
      <alignment vertical="top" wrapText="1"/>
    </xf>
    <xf numFmtId="0" fontId="4" fillId="2" borderId="1" xfId="1" quotePrefix="1" applyFont="1" applyFill="1" applyBorder="1" applyAlignment="1">
      <alignment horizontal="left" vertical="top"/>
    </xf>
    <xf numFmtId="0" fontId="4" fillId="8" borderId="1" xfId="1" applyFont="1" applyFill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2" fontId="3" fillId="0" borderId="1" xfId="0" applyNumberFormat="1" applyFont="1" applyBorder="1" applyAlignment="1">
      <alignment vertical="top"/>
    </xf>
    <xf numFmtId="2" fontId="2" fillId="0" borderId="1" xfId="0" applyNumberFormat="1" applyFont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5" fillId="0" borderId="1" xfId="1" applyFont="1" applyFill="1" applyBorder="1" applyAlignment="1">
      <alignment vertical="top"/>
    </xf>
    <xf numFmtId="2" fontId="2" fillId="0" borderId="2" xfId="0" applyNumberFormat="1" applyFont="1" applyBorder="1" applyAlignment="1">
      <alignment vertical="top"/>
    </xf>
    <xf numFmtId="0" fontId="3" fillId="6" borderId="1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5"/>
  <sheetViews>
    <sheetView showGridLines="0" tabSelected="1" workbookViewId="0">
      <selection activeCell="I10" sqref="I10"/>
    </sheetView>
  </sheetViews>
  <sheetFormatPr defaultRowHeight="15.75"/>
  <cols>
    <col min="1" max="1" width="16.140625" style="1" customWidth="1"/>
    <col min="2" max="2" width="84" style="1" customWidth="1"/>
    <col min="3" max="3" width="13.85546875" style="1" customWidth="1"/>
    <col min="4" max="16384" width="9.140625" style="1"/>
  </cols>
  <sheetData>
    <row r="1" spans="1:3" ht="26.25">
      <c r="A1" s="43" t="s">
        <v>67</v>
      </c>
      <c r="B1" s="43"/>
      <c r="C1" s="43"/>
    </row>
    <row r="2" spans="1:3">
      <c r="A2" s="41" t="s">
        <v>0</v>
      </c>
      <c r="B2" s="41"/>
      <c r="C2" s="41"/>
    </row>
    <row r="3" spans="1:3">
      <c r="A3" s="41" t="s">
        <v>1</v>
      </c>
      <c r="B3" s="41"/>
      <c r="C3" s="41"/>
    </row>
    <row r="4" spans="1:3" s="2" customFormat="1">
      <c r="A4" s="42" t="s">
        <v>2</v>
      </c>
      <c r="B4" s="42"/>
      <c r="C4" s="30" t="s">
        <v>3</v>
      </c>
    </row>
    <row r="5" spans="1:3">
      <c r="A5" s="3" t="s">
        <v>4</v>
      </c>
      <c r="B5" s="4"/>
      <c r="C5" s="31"/>
    </row>
    <row r="6" spans="1:3">
      <c r="A6" s="5"/>
      <c r="B6" s="6" t="s">
        <v>5</v>
      </c>
      <c r="C6" s="32">
        <v>0</v>
      </c>
    </row>
    <row r="7" spans="1:3">
      <c r="A7" s="5"/>
      <c r="B7" s="7" t="s">
        <v>6</v>
      </c>
      <c r="C7" s="32">
        <v>4.617343</v>
      </c>
    </row>
    <row r="8" spans="1:3">
      <c r="A8" s="5"/>
      <c r="B8" s="6" t="s">
        <v>7</v>
      </c>
      <c r="C8" s="32">
        <v>16.563659000000001</v>
      </c>
    </row>
    <row r="9" spans="1:3">
      <c r="A9" s="5"/>
      <c r="B9" s="6" t="s">
        <v>8</v>
      </c>
      <c r="C9" s="32">
        <v>82.699256000000005</v>
      </c>
    </row>
    <row r="10" spans="1:3">
      <c r="A10" s="5"/>
      <c r="B10" s="6" t="s">
        <v>9</v>
      </c>
      <c r="C10" s="32">
        <v>55.534523999999998</v>
      </c>
    </row>
    <row r="11" spans="1:3">
      <c r="A11" s="5"/>
      <c r="B11" s="6" t="s">
        <v>10</v>
      </c>
      <c r="C11" s="32">
        <v>552.05260999999996</v>
      </c>
    </row>
    <row r="12" spans="1:3">
      <c r="A12" s="5"/>
      <c r="B12" s="8" t="s">
        <v>11</v>
      </c>
      <c r="C12" s="33">
        <f>SUM(C6:C11)</f>
        <v>711.46739200000002</v>
      </c>
    </row>
    <row r="13" spans="1:3">
      <c r="A13" s="3" t="s">
        <v>12</v>
      </c>
      <c r="B13" s="4"/>
      <c r="C13" s="31"/>
    </row>
    <row r="14" spans="1:3">
      <c r="A14" s="5"/>
      <c r="B14" s="6" t="s">
        <v>5</v>
      </c>
      <c r="C14" s="31">
        <v>0</v>
      </c>
    </row>
    <row r="15" spans="1:3">
      <c r="A15" s="5"/>
      <c r="B15" s="7" t="s">
        <v>13</v>
      </c>
      <c r="C15" s="32">
        <v>0.25220999999999999</v>
      </c>
    </row>
    <row r="16" spans="1:3">
      <c r="A16" s="5"/>
      <c r="B16" s="6" t="s">
        <v>14</v>
      </c>
      <c r="C16" s="32">
        <v>0.52740900000000002</v>
      </c>
    </row>
    <row r="17" spans="1:3">
      <c r="A17" s="5"/>
      <c r="B17" s="6" t="s">
        <v>8</v>
      </c>
      <c r="C17" s="32">
        <v>2.7247919999999999</v>
      </c>
    </row>
    <row r="18" spans="1:3">
      <c r="A18" s="5"/>
      <c r="B18" s="6" t="s">
        <v>9</v>
      </c>
      <c r="C18" s="32">
        <v>1.564986</v>
      </c>
    </row>
    <row r="19" spans="1:3">
      <c r="A19" s="5"/>
      <c r="B19" s="6" t="s">
        <v>10</v>
      </c>
      <c r="C19" s="32">
        <v>5.846082</v>
      </c>
    </row>
    <row r="20" spans="1:3">
      <c r="A20" s="5"/>
      <c r="B20" s="8" t="s">
        <v>11</v>
      </c>
      <c r="C20" s="33">
        <f>SUM(C14:C19)</f>
        <v>10.915479000000001</v>
      </c>
    </row>
    <row r="21" spans="1:3">
      <c r="A21" s="9" t="s">
        <v>15</v>
      </c>
      <c r="B21" s="10"/>
      <c r="C21" s="31"/>
    </row>
    <row r="22" spans="1:3">
      <c r="A22" s="11"/>
      <c r="B22" s="6" t="s">
        <v>5</v>
      </c>
      <c r="C22" s="31">
        <v>0</v>
      </c>
    </row>
    <row r="23" spans="1:3">
      <c r="A23" s="12"/>
      <c r="B23" s="7" t="s">
        <v>6</v>
      </c>
      <c r="C23" s="32">
        <v>25.05134</v>
      </c>
    </row>
    <row r="24" spans="1:3">
      <c r="A24" s="12"/>
      <c r="B24" s="6" t="s">
        <v>7</v>
      </c>
      <c r="C24" s="32">
        <v>64.011319</v>
      </c>
    </row>
    <row r="25" spans="1:3">
      <c r="A25" s="12"/>
      <c r="B25" s="6" t="s">
        <v>8</v>
      </c>
      <c r="C25" s="32">
        <v>189.505551</v>
      </c>
    </row>
    <row r="26" spans="1:3">
      <c r="A26" s="12"/>
      <c r="B26" s="6" t="s">
        <v>9</v>
      </c>
      <c r="C26" s="32">
        <v>104.475812</v>
      </c>
    </row>
    <row r="27" spans="1:3">
      <c r="A27" s="12"/>
      <c r="B27" s="6" t="s">
        <v>10</v>
      </c>
      <c r="C27" s="32">
        <v>405.64123899999998</v>
      </c>
    </row>
    <row r="28" spans="1:3">
      <c r="A28" s="12"/>
      <c r="B28" s="8" t="s">
        <v>11</v>
      </c>
      <c r="C28" s="33">
        <f>SUM(C22:C27)</f>
        <v>788.68526100000008</v>
      </c>
    </row>
    <row r="29" spans="1:3">
      <c r="A29" s="3" t="s">
        <v>16</v>
      </c>
      <c r="B29" s="4"/>
      <c r="C29" s="31"/>
    </row>
    <row r="30" spans="1:3">
      <c r="A30" s="5"/>
      <c r="B30" s="6" t="s">
        <v>5</v>
      </c>
      <c r="C30" s="32">
        <v>0</v>
      </c>
    </row>
    <row r="31" spans="1:3">
      <c r="A31" s="5"/>
      <c r="B31" s="7" t="s">
        <v>13</v>
      </c>
      <c r="C31" s="32">
        <v>6.1357350000000004</v>
      </c>
    </row>
    <row r="32" spans="1:3">
      <c r="A32" s="5"/>
      <c r="B32" s="6" t="s">
        <v>14</v>
      </c>
      <c r="C32" s="32">
        <v>9.3770070000000008</v>
      </c>
    </row>
    <row r="33" spans="1:3">
      <c r="A33" s="5"/>
      <c r="B33" s="6" t="s">
        <v>8</v>
      </c>
      <c r="C33" s="32">
        <v>22.946327</v>
      </c>
    </row>
    <row r="34" spans="1:3">
      <c r="A34" s="5"/>
      <c r="B34" s="6" t="s">
        <v>9</v>
      </c>
      <c r="C34" s="32">
        <v>12.807791999999999</v>
      </c>
    </row>
    <row r="35" spans="1:3">
      <c r="A35" s="5"/>
      <c r="B35" s="6" t="s">
        <v>10</v>
      </c>
      <c r="C35" s="32">
        <v>23.787018</v>
      </c>
    </row>
    <row r="36" spans="1:3">
      <c r="A36" s="5"/>
      <c r="B36" s="8" t="s">
        <v>11</v>
      </c>
      <c r="C36" s="33">
        <f>SUM(C30:C35)</f>
        <v>75.053878999999995</v>
      </c>
    </row>
    <row r="37" spans="1:3">
      <c r="A37" s="3" t="s">
        <v>17</v>
      </c>
      <c r="B37" s="4"/>
      <c r="C37" s="31"/>
    </row>
    <row r="38" spans="1:3">
      <c r="A38" s="12"/>
      <c r="B38" s="6" t="s">
        <v>18</v>
      </c>
      <c r="C38" s="33">
        <v>49.811326000000001</v>
      </c>
    </row>
    <row r="39" spans="1:3">
      <c r="A39" s="3" t="s">
        <v>19</v>
      </c>
      <c r="B39" s="4"/>
      <c r="C39" s="31"/>
    </row>
    <row r="40" spans="1:3" ht="47.25">
      <c r="A40" s="31"/>
      <c r="B40" s="14" t="s">
        <v>20</v>
      </c>
      <c r="C40" s="32">
        <v>313.66032999999999</v>
      </c>
    </row>
    <row r="41" spans="1:3" ht="31.5">
      <c r="A41" s="31"/>
      <c r="B41" s="14" t="s">
        <v>21</v>
      </c>
      <c r="C41" s="32">
        <v>257.35900299999997</v>
      </c>
    </row>
    <row r="42" spans="1:3">
      <c r="A42" s="31"/>
      <c r="B42" s="34" t="s">
        <v>11</v>
      </c>
      <c r="C42" s="33">
        <f>SUM(C40:C41)</f>
        <v>571.01933299999996</v>
      </c>
    </row>
    <row r="43" spans="1:3">
      <c r="A43" s="12" t="s">
        <v>22</v>
      </c>
      <c r="B43" s="8"/>
      <c r="C43" s="31"/>
    </row>
    <row r="44" spans="1:3" ht="47.25">
      <c r="A44" s="12"/>
      <c r="B44" s="35" t="s">
        <v>20</v>
      </c>
      <c r="C44" s="32">
        <v>0.27497500000000002</v>
      </c>
    </row>
    <row r="45" spans="1:3" ht="31.5">
      <c r="A45" s="12"/>
      <c r="B45" s="35" t="s">
        <v>21</v>
      </c>
      <c r="C45" s="32">
        <v>0.48680400000000001</v>
      </c>
    </row>
    <row r="46" spans="1:3">
      <c r="A46" s="36"/>
      <c r="B46" s="34" t="s">
        <v>11</v>
      </c>
      <c r="C46" s="33">
        <f>SUM(C44:C45)</f>
        <v>0.76177899999999998</v>
      </c>
    </row>
    <row r="47" spans="1:3">
      <c r="A47" s="41" t="s">
        <v>23</v>
      </c>
      <c r="B47" s="41"/>
      <c r="C47" s="33">
        <f>+C42+C46</f>
        <v>571.78111200000001</v>
      </c>
    </row>
    <row r="48" spans="1:3">
      <c r="A48" s="3" t="s">
        <v>24</v>
      </c>
      <c r="B48" s="13"/>
      <c r="C48" s="31"/>
    </row>
    <row r="49" spans="1:3">
      <c r="A49" s="8"/>
      <c r="B49" s="8" t="s">
        <v>18</v>
      </c>
      <c r="C49" s="33">
        <v>551.50952299999994</v>
      </c>
    </row>
    <row r="50" spans="1:3">
      <c r="A50" s="3" t="s">
        <v>25</v>
      </c>
      <c r="B50" s="4"/>
      <c r="C50" s="31"/>
    </row>
    <row r="51" spans="1:3">
      <c r="A51" s="5"/>
      <c r="B51" s="14" t="s">
        <v>18</v>
      </c>
      <c r="C51" s="31">
        <v>0</v>
      </c>
    </row>
    <row r="52" spans="1:3">
      <c r="A52" s="3" t="s">
        <v>26</v>
      </c>
      <c r="B52" s="4"/>
      <c r="C52" s="31"/>
    </row>
    <row r="53" spans="1:3">
      <c r="A53" s="5"/>
      <c r="B53" s="15" t="s">
        <v>18</v>
      </c>
      <c r="C53" s="31">
        <v>0</v>
      </c>
    </row>
    <row r="54" spans="1:3">
      <c r="A54" s="16" t="s">
        <v>27</v>
      </c>
      <c r="B54" s="17"/>
      <c r="C54" s="33">
        <f>+C49+C53</f>
        <v>551.50952299999994</v>
      </c>
    </row>
    <row r="55" spans="1:3">
      <c r="A55" s="18" t="s">
        <v>28</v>
      </c>
      <c r="B55" s="19"/>
      <c r="C55" s="33">
        <f>+C54+C47</f>
        <v>1123.2906349999998</v>
      </c>
    </row>
    <row r="56" spans="1:3">
      <c r="A56" s="3" t="s">
        <v>29</v>
      </c>
      <c r="B56" s="4"/>
      <c r="C56" s="31"/>
    </row>
    <row r="57" spans="1:3">
      <c r="A57" s="8"/>
      <c r="B57" s="8" t="s">
        <v>18</v>
      </c>
      <c r="C57" s="31"/>
    </row>
    <row r="58" spans="1:3">
      <c r="A58" s="3" t="s">
        <v>30</v>
      </c>
      <c r="B58" s="4"/>
      <c r="C58" s="31"/>
    </row>
    <row r="59" spans="1:3">
      <c r="A59" s="5"/>
      <c r="B59" s="20" t="s">
        <v>31</v>
      </c>
      <c r="C59" s="32">
        <v>266.32675899999998</v>
      </c>
    </row>
    <row r="60" spans="1:3">
      <c r="A60" s="5"/>
      <c r="B60" s="20" t="s">
        <v>32</v>
      </c>
      <c r="C60" s="32">
        <v>31.257154</v>
      </c>
    </row>
    <row r="61" spans="1:3">
      <c r="A61" s="5"/>
      <c r="B61" s="20" t="s">
        <v>33</v>
      </c>
      <c r="C61" s="32">
        <v>48.403215000000003</v>
      </c>
    </row>
    <row r="62" spans="1:3">
      <c r="A62" s="5"/>
      <c r="B62" s="14" t="s">
        <v>34</v>
      </c>
      <c r="C62" s="32">
        <v>81.230208000000005</v>
      </c>
    </row>
    <row r="63" spans="1:3">
      <c r="A63" s="18" t="s">
        <v>35</v>
      </c>
      <c r="B63" s="19"/>
      <c r="C63" s="33">
        <f>SUM(C59:C62)</f>
        <v>427.21733599999999</v>
      </c>
    </row>
    <row r="64" spans="1:3">
      <c r="A64" s="21" t="s">
        <v>36</v>
      </c>
      <c r="B64" s="21"/>
      <c r="C64" s="31"/>
    </row>
    <row r="65" spans="1:3">
      <c r="A65" s="5"/>
      <c r="B65" s="14" t="s">
        <v>37</v>
      </c>
      <c r="C65" s="32">
        <v>3276.5430249999999</v>
      </c>
    </row>
    <row r="66" spans="1:3">
      <c r="A66" s="5"/>
      <c r="B66" s="22" t="s">
        <v>38</v>
      </c>
      <c r="C66" s="32">
        <v>1738.5001360000001</v>
      </c>
    </row>
    <row r="67" spans="1:3">
      <c r="A67" s="5"/>
      <c r="B67" s="22" t="s">
        <v>39</v>
      </c>
      <c r="C67" s="32">
        <v>34.569972999999997</v>
      </c>
    </row>
    <row r="68" spans="1:3">
      <c r="A68" s="18" t="s">
        <v>40</v>
      </c>
      <c r="B68" s="23"/>
      <c r="C68" s="33">
        <f>SUM(C65:C67)</f>
        <v>5049.6131339999993</v>
      </c>
    </row>
    <row r="69" spans="1:3">
      <c r="A69" s="3" t="s">
        <v>41</v>
      </c>
      <c r="B69" s="4"/>
      <c r="C69" s="31"/>
    </row>
    <row r="70" spans="1:3">
      <c r="A70" s="24"/>
      <c r="B70" s="15" t="s">
        <v>42</v>
      </c>
      <c r="C70" s="31">
        <v>0</v>
      </c>
    </row>
    <row r="71" spans="1:3">
      <c r="A71" s="5"/>
      <c r="B71" s="15" t="s">
        <v>43</v>
      </c>
      <c r="C71" s="31">
        <v>0</v>
      </c>
    </row>
    <row r="72" spans="1:3">
      <c r="A72" s="18" t="s">
        <v>44</v>
      </c>
      <c r="B72" s="25"/>
      <c r="C72" s="31">
        <v>0</v>
      </c>
    </row>
    <row r="73" spans="1:3">
      <c r="A73" s="26" t="s">
        <v>66</v>
      </c>
      <c r="B73" s="27"/>
      <c r="C73" s="37">
        <f>+C68+C63+C55+C38+C36+C28+C20+C12</f>
        <v>8236.0544419999987</v>
      </c>
    </row>
    <row r="74" spans="1:3">
      <c r="A74" s="28" t="s">
        <v>45</v>
      </c>
      <c r="B74" s="4"/>
      <c r="C74" s="31"/>
    </row>
    <row r="75" spans="1:3">
      <c r="A75" s="5" t="s">
        <v>46</v>
      </c>
      <c r="B75" s="35" t="s">
        <v>47</v>
      </c>
      <c r="C75" s="32">
        <v>940.16868859055603</v>
      </c>
    </row>
    <row r="76" spans="1:3">
      <c r="A76" s="5"/>
      <c r="B76" s="35" t="s">
        <v>48</v>
      </c>
      <c r="C76" s="32">
        <v>636.25469295053915</v>
      </c>
    </row>
    <row r="77" spans="1:3">
      <c r="A77" s="5"/>
      <c r="B77" s="35" t="s">
        <v>49</v>
      </c>
      <c r="C77" s="32">
        <v>1014.7493455589113</v>
      </c>
    </row>
    <row r="78" spans="1:3">
      <c r="A78" s="5"/>
      <c r="B78" s="35" t="s">
        <v>50</v>
      </c>
      <c r="C78" s="32">
        <v>2168.0746665576298</v>
      </c>
    </row>
    <row r="79" spans="1:3">
      <c r="A79" s="5"/>
      <c r="B79" s="14" t="s">
        <v>51</v>
      </c>
      <c r="C79" s="33">
        <f>SUM(C75:C78)</f>
        <v>4759.2473936576362</v>
      </c>
    </row>
    <row r="80" spans="1:3">
      <c r="A80" s="14" t="s">
        <v>52</v>
      </c>
      <c r="B80" s="14" t="s">
        <v>51</v>
      </c>
      <c r="C80" s="33">
        <v>40.535738226253109</v>
      </c>
    </row>
    <row r="81" spans="1:3">
      <c r="A81" s="18" t="s">
        <v>53</v>
      </c>
      <c r="B81" s="38"/>
      <c r="C81" s="33">
        <f>+C79+C80</f>
        <v>4799.7831318838889</v>
      </c>
    </row>
    <row r="82" spans="1:3">
      <c r="A82" s="28" t="s">
        <v>54</v>
      </c>
      <c r="B82" s="4"/>
      <c r="C82" s="31"/>
    </row>
    <row r="83" spans="1:3">
      <c r="A83" s="5"/>
      <c r="B83" s="35" t="s">
        <v>47</v>
      </c>
      <c r="C83" s="32">
        <v>8.8229948141745904</v>
      </c>
    </row>
    <row r="84" spans="1:3">
      <c r="A84" s="5"/>
      <c r="B84" s="35" t="s">
        <v>48</v>
      </c>
      <c r="C84" s="32">
        <v>6.3307649092480567</v>
      </c>
    </row>
    <row r="85" spans="1:3">
      <c r="A85" s="5"/>
      <c r="B85" s="35" t="s">
        <v>49</v>
      </c>
      <c r="C85" s="32">
        <v>10.983344857389801</v>
      </c>
    </row>
    <row r="86" spans="1:3">
      <c r="A86" s="5"/>
      <c r="B86" s="35" t="s">
        <v>50</v>
      </c>
      <c r="C86" s="32">
        <v>7.6728954191875562</v>
      </c>
    </row>
    <row r="87" spans="1:3">
      <c r="A87" s="18" t="s">
        <v>55</v>
      </c>
      <c r="B87" s="19"/>
      <c r="C87" s="33">
        <f>SUM(C83:C86)</f>
        <v>33.81</v>
      </c>
    </row>
    <row r="88" spans="1:3">
      <c r="A88" s="3" t="s">
        <v>56</v>
      </c>
      <c r="B88" s="4"/>
      <c r="C88" s="39"/>
    </row>
    <row r="89" spans="1:3">
      <c r="A89" s="5" t="s">
        <v>46</v>
      </c>
      <c r="B89" s="15" t="s">
        <v>18</v>
      </c>
      <c r="C89" s="32">
        <v>0.99750000000000005</v>
      </c>
    </row>
    <row r="90" spans="1:3">
      <c r="A90" s="18" t="s">
        <v>57</v>
      </c>
      <c r="B90" s="19"/>
      <c r="C90" s="33">
        <f>SUM(C89)</f>
        <v>0.99750000000000005</v>
      </c>
    </row>
    <row r="91" spans="1:3">
      <c r="A91" s="3" t="s">
        <v>58</v>
      </c>
      <c r="B91" s="4"/>
      <c r="C91" s="31"/>
    </row>
    <row r="92" spans="1:3">
      <c r="A92" s="5" t="s">
        <v>46</v>
      </c>
      <c r="B92" s="35" t="s">
        <v>47</v>
      </c>
      <c r="C92" s="32">
        <v>0.14767117750911879</v>
      </c>
    </row>
    <row r="93" spans="1:3">
      <c r="A93" s="5"/>
      <c r="B93" s="35" t="s">
        <v>48</v>
      </c>
      <c r="C93" s="32">
        <v>8.7260241255388379E-2</v>
      </c>
    </row>
    <row r="94" spans="1:3">
      <c r="A94" s="5"/>
      <c r="B94" s="35" t="s">
        <v>49</v>
      </c>
      <c r="C94" s="32">
        <v>1.7116431938556949</v>
      </c>
    </row>
    <row r="95" spans="1:3">
      <c r="A95" s="5"/>
      <c r="B95" s="35" t="s">
        <v>50</v>
      </c>
      <c r="C95" s="32">
        <v>191.47581861932375</v>
      </c>
    </row>
    <row r="96" spans="1:3">
      <c r="A96" s="18" t="s">
        <v>59</v>
      </c>
      <c r="B96" s="19"/>
      <c r="C96" s="33">
        <f>SUM(C92:C95)</f>
        <v>193.42239323194394</v>
      </c>
    </row>
    <row r="97" spans="1:3">
      <c r="A97" s="3" t="s">
        <v>60</v>
      </c>
      <c r="B97" s="4"/>
      <c r="C97" s="31"/>
    </row>
    <row r="98" spans="1:3">
      <c r="A98" s="5"/>
      <c r="B98" s="12" t="s">
        <v>18</v>
      </c>
      <c r="C98" s="32">
        <v>2.99</v>
      </c>
    </row>
    <row r="99" spans="1:3">
      <c r="A99" s="18" t="s">
        <v>61</v>
      </c>
      <c r="B99" s="18"/>
      <c r="C99" s="33">
        <f>SUM(C98)</f>
        <v>2.99</v>
      </c>
    </row>
    <row r="100" spans="1:3">
      <c r="A100" s="3" t="s">
        <v>62</v>
      </c>
      <c r="B100" s="4"/>
      <c r="C100" s="31"/>
    </row>
    <row r="101" spans="1:3">
      <c r="A101" s="5" t="s">
        <v>46</v>
      </c>
      <c r="B101" s="14" t="s">
        <v>18</v>
      </c>
      <c r="C101" s="40">
        <v>0</v>
      </c>
    </row>
    <row r="102" spans="1:3">
      <c r="A102" s="3" t="s">
        <v>63</v>
      </c>
      <c r="B102" s="4"/>
      <c r="C102" s="31"/>
    </row>
    <row r="103" spans="1:3">
      <c r="A103" s="5" t="s">
        <v>46</v>
      </c>
      <c r="B103" s="14" t="s">
        <v>18</v>
      </c>
      <c r="C103" s="40">
        <v>0</v>
      </c>
    </row>
    <row r="104" spans="1:3">
      <c r="A104" s="29" t="s">
        <v>64</v>
      </c>
      <c r="B104" s="29"/>
      <c r="C104" s="33">
        <f>+C81+C87+C90+C96+C99</f>
        <v>5031.0030251158332</v>
      </c>
    </row>
    <row r="105" spans="1:3">
      <c r="A105" s="29" t="s">
        <v>65</v>
      </c>
      <c r="B105" s="29"/>
      <c r="C105" s="33">
        <f t="shared" ref="C105" si="0">+C104+C73</f>
        <v>13267.057467115832</v>
      </c>
    </row>
  </sheetData>
  <mergeCells count="5">
    <mergeCell ref="A2:C2"/>
    <mergeCell ref="A3:C3"/>
    <mergeCell ref="A4:B4"/>
    <mergeCell ref="A47:B47"/>
    <mergeCell ref="A1:C1"/>
  </mergeCells>
  <printOptions horizontalCentered="1" verticalCentered="1"/>
  <pageMargins left="0" right="0" top="0" bottom="0" header="0.31496062992125984" footer="0.31496062992125984"/>
  <pageSetup scale="71" orientation="portrait" horizontalDpi="0" verticalDpi="0" r:id="rId1"/>
  <rowBreaks count="1" manualBreakCount="1">
    <brk id="4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 GERC EC FORMAT (2)</vt:lpstr>
      <vt:lpstr>'FINAL GERC EC FORMAT (2)'!Print_Area</vt:lpstr>
      <vt:lpstr>'FINAL GERC EC FORMAT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Dipak R. Yogi</dc:creator>
  <cp:lastModifiedBy>vhchaudhary11489</cp:lastModifiedBy>
  <cp:lastPrinted>2022-01-03T10:21:42Z</cp:lastPrinted>
  <dcterms:created xsi:type="dcterms:W3CDTF">2022-01-03T07:28:38Z</dcterms:created>
  <dcterms:modified xsi:type="dcterms:W3CDTF">2022-01-17T07:44:42Z</dcterms:modified>
</cp:coreProperties>
</file>