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05"/>
  </bookViews>
  <sheets>
    <sheet name="PLF-17-18" sheetId="1" r:id="rId1"/>
    <sheet name=" PLF-18-19" sheetId="2" r:id="rId2"/>
    <sheet name=" PLF-2019-20" sheetId="3" r:id="rId3"/>
  </sheets>
  <externalReferences>
    <externalReference r:id="rId4"/>
    <externalReference r:id="rId5"/>
  </externalReferences>
  <definedNames>
    <definedName name="_xlnm.Print_Area" localSheetId="1">' PLF-18-19'!$A$1:$K$80</definedName>
    <definedName name="_xlnm.Print_Area" localSheetId="2">' PLF-2019-20'!$A$1:$K$86</definedName>
    <definedName name="_xlnm.Print_Area" localSheetId="0">'PLF-17-18'!$B$2:$L$81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3"/>
  <c r="H83" s="1"/>
  <c r="F83"/>
  <c r="E83"/>
  <c r="G82"/>
  <c r="F82"/>
  <c r="E82"/>
  <c r="E79"/>
  <c r="G78"/>
  <c r="J78" s="1"/>
  <c r="F78"/>
  <c r="I78" s="1"/>
  <c r="G77"/>
  <c r="J77" s="1"/>
  <c r="F77"/>
  <c r="G76"/>
  <c r="J76" s="1"/>
  <c r="F76"/>
  <c r="I76" s="1"/>
  <c r="G75"/>
  <c r="J75" s="1"/>
  <c r="F75"/>
  <c r="G74"/>
  <c r="G79" s="1"/>
  <c r="F74"/>
  <c r="I74" s="1"/>
  <c r="E71"/>
  <c r="G70"/>
  <c r="G71" s="1"/>
  <c r="J71" s="1"/>
  <c r="F70"/>
  <c r="F71" s="1"/>
  <c r="H67"/>
  <c r="K67" s="1"/>
  <c r="G67"/>
  <c r="J67" s="1"/>
  <c r="F67"/>
  <c r="E67"/>
  <c r="I67" s="1"/>
  <c r="K66"/>
  <c r="J66"/>
  <c r="I66"/>
  <c r="H66"/>
  <c r="K65"/>
  <c r="J65"/>
  <c r="I65"/>
  <c r="H65"/>
  <c r="E63"/>
  <c r="G62"/>
  <c r="J62" s="1"/>
  <c r="F62"/>
  <c r="G60"/>
  <c r="J60" s="1"/>
  <c r="F60"/>
  <c r="I60" s="1"/>
  <c r="J59"/>
  <c r="G59"/>
  <c r="F59"/>
  <c r="G58"/>
  <c r="J58" s="1"/>
  <c r="F58"/>
  <c r="I58" s="1"/>
  <c r="K58" s="1"/>
  <c r="E56"/>
  <c r="G55"/>
  <c r="J55" s="1"/>
  <c r="F55"/>
  <c r="I55" s="1"/>
  <c r="K55" s="1"/>
  <c r="G54"/>
  <c r="J54" s="1"/>
  <c r="F54"/>
  <c r="G53"/>
  <c r="J53" s="1"/>
  <c r="F53"/>
  <c r="I53" s="1"/>
  <c r="K53" s="1"/>
  <c r="G52"/>
  <c r="J52" s="1"/>
  <c r="F52"/>
  <c r="I51"/>
  <c r="G51"/>
  <c r="J51" s="1"/>
  <c r="F51"/>
  <c r="H51" s="1"/>
  <c r="G49"/>
  <c r="J49" s="1"/>
  <c r="F49"/>
  <c r="I48"/>
  <c r="G48"/>
  <c r="G56" s="1"/>
  <c r="F48"/>
  <c r="H48" s="1"/>
  <c r="E46"/>
  <c r="G45"/>
  <c r="J45" s="1"/>
  <c r="F45"/>
  <c r="G43"/>
  <c r="F43"/>
  <c r="I43" s="1"/>
  <c r="J42"/>
  <c r="H42"/>
  <c r="F42"/>
  <c r="I42" s="1"/>
  <c r="K42" s="1"/>
  <c r="G41"/>
  <c r="J41" s="1"/>
  <c r="F41"/>
  <c r="I40"/>
  <c r="G40"/>
  <c r="J40" s="1"/>
  <c r="F40"/>
  <c r="H40" s="1"/>
  <c r="G39"/>
  <c r="J39" s="1"/>
  <c r="F39"/>
  <c r="I38"/>
  <c r="G38"/>
  <c r="J38" s="1"/>
  <c r="F38"/>
  <c r="H38" s="1"/>
  <c r="G37"/>
  <c r="J37" s="1"/>
  <c r="F37"/>
  <c r="I36"/>
  <c r="G36"/>
  <c r="J36" s="1"/>
  <c r="F36"/>
  <c r="H36" s="1"/>
  <c r="G35"/>
  <c r="J35" s="1"/>
  <c r="F35"/>
  <c r="I34"/>
  <c r="G34"/>
  <c r="J34" s="1"/>
  <c r="F34"/>
  <c r="H34" s="1"/>
  <c r="G33"/>
  <c r="J33" s="1"/>
  <c r="F33"/>
  <c r="I32"/>
  <c r="G32"/>
  <c r="J32" s="1"/>
  <c r="F32"/>
  <c r="H32" s="1"/>
  <c r="G31"/>
  <c r="J31" s="1"/>
  <c r="F31"/>
  <c r="I30"/>
  <c r="G30"/>
  <c r="J30" s="1"/>
  <c r="F30"/>
  <c r="H30" s="1"/>
  <c r="G29"/>
  <c r="F29"/>
  <c r="E27"/>
  <c r="G26"/>
  <c r="J26" s="1"/>
  <c r="F26"/>
  <c r="I26" s="1"/>
  <c r="K26" s="1"/>
  <c r="E25"/>
  <c r="I24"/>
  <c r="G24"/>
  <c r="J24" s="1"/>
  <c r="F24"/>
  <c r="H24" s="1"/>
  <c r="G22"/>
  <c r="J22" s="1"/>
  <c r="F22"/>
  <c r="J21"/>
  <c r="I21"/>
  <c r="G21"/>
  <c r="F21"/>
  <c r="H21" s="1"/>
  <c r="G20"/>
  <c r="J20" s="1"/>
  <c r="F20"/>
  <c r="G19"/>
  <c r="J19" s="1"/>
  <c r="F19"/>
  <c r="H19" s="1"/>
  <c r="G18"/>
  <c r="J18" s="1"/>
  <c r="F18"/>
  <c r="G17"/>
  <c r="J17" s="1"/>
  <c r="F17"/>
  <c r="H17" s="1"/>
  <c r="G16"/>
  <c r="J16" s="1"/>
  <c r="F16"/>
  <c r="G15"/>
  <c r="J15" s="1"/>
  <c r="F15"/>
  <c r="H15" s="1"/>
  <c r="G14"/>
  <c r="J14" s="1"/>
  <c r="F14"/>
  <c r="G13"/>
  <c r="J13" s="1"/>
  <c r="F13"/>
  <c r="H13" s="1"/>
  <c r="G12"/>
  <c r="J12" s="1"/>
  <c r="F12"/>
  <c r="G11"/>
  <c r="J11" s="1"/>
  <c r="F11"/>
  <c r="H11" s="1"/>
  <c r="G10"/>
  <c r="J10" s="1"/>
  <c r="F10"/>
  <c r="G9"/>
  <c r="G25" s="1"/>
  <c r="J25" s="1"/>
  <c r="F9"/>
  <c r="H9" s="1"/>
  <c r="E8"/>
  <c r="G7"/>
  <c r="J7" s="1"/>
  <c r="F7"/>
  <c r="G6"/>
  <c r="J6" s="1"/>
  <c r="F6"/>
  <c r="H6" s="1"/>
  <c r="G5"/>
  <c r="G8" s="1"/>
  <c r="F5"/>
  <c r="H5" s="1"/>
  <c r="G79" i="2"/>
  <c r="F79"/>
  <c r="H79" s="1"/>
  <c r="E79"/>
  <c r="G78"/>
  <c r="F78"/>
  <c r="H78" s="1"/>
  <c r="E78"/>
  <c r="G74"/>
  <c r="F74"/>
  <c r="H74" s="1"/>
  <c r="E74"/>
  <c r="J74" s="1"/>
  <c r="G73"/>
  <c r="H73" s="1"/>
  <c r="F73"/>
  <c r="E73"/>
  <c r="G72"/>
  <c r="F72"/>
  <c r="E72"/>
  <c r="I72" s="1"/>
  <c r="G71"/>
  <c r="F71"/>
  <c r="H71" s="1"/>
  <c r="E71"/>
  <c r="J71" s="1"/>
  <c r="G70"/>
  <c r="F70"/>
  <c r="H70" s="1"/>
  <c r="E70"/>
  <c r="J70" s="1"/>
  <c r="E67"/>
  <c r="G66"/>
  <c r="F66"/>
  <c r="E66"/>
  <c r="I63"/>
  <c r="G63"/>
  <c r="F63"/>
  <c r="E63"/>
  <c r="J62"/>
  <c r="I62"/>
  <c r="K62" s="1"/>
  <c r="H62"/>
  <c r="J61"/>
  <c r="I61"/>
  <c r="K61" s="1"/>
  <c r="H61"/>
  <c r="H63" s="1"/>
  <c r="G58"/>
  <c r="F58"/>
  <c r="H58" s="1"/>
  <c r="E58"/>
  <c r="J58" s="1"/>
  <c r="G57"/>
  <c r="H57" s="1"/>
  <c r="F57"/>
  <c r="E57"/>
  <c r="J57" s="1"/>
  <c r="G56"/>
  <c r="F56"/>
  <c r="E56"/>
  <c r="G55"/>
  <c r="F55"/>
  <c r="H55" s="1"/>
  <c r="E55"/>
  <c r="G52"/>
  <c r="F52"/>
  <c r="H52" s="1"/>
  <c r="E52"/>
  <c r="J51"/>
  <c r="G51"/>
  <c r="F51"/>
  <c r="H51" s="1"/>
  <c r="E51"/>
  <c r="G50"/>
  <c r="F50"/>
  <c r="E50"/>
  <c r="J50" s="1"/>
  <c r="G49"/>
  <c r="F49"/>
  <c r="H49" s="1"/>
  <c r="E49"/>
  <c r="J49" s="1"/>
  <c r="G48"/>
  <c r="F48"/>
  <c r="H48" s="1"/>
  <c r="E48"/>
  <c r="G47"/>
  <c r="F47"/>
  <c r="E47"/>
  <c r="I47" s="1"/>
  <c r="G46"/>
  <c r="F46"/>
  <c r="E46"/>
  <c r="J46" s="1"/>
  <c r="G43"/>
  <c r="H43" s="1"/>
  <c r="F43"/>
  <c r="E43"/>
  <c r="G42"/>
  <c r="F42"/>
  <c r="H42" s="1"/>
  <c r="E42"/>
  <c r="F41"/>
  <c r="H41" s="1"/>
  <c r="E41"/>
  <c r="J41" s="1"/>
  <c r="G40"/>
  <c r="F40"/>
  <c r="H40" s="1"/>
  <c r="E40"/>
  <c r="G39"/>
  <c r="F39"/>
  <c r="E39"/>
  <c r="G38"/>
  <c r="F38"/>
  <c r="H38" s="1"/>
  <c r="E38"/>
  <c r="J38" s="1"/>
  <c r="G37"/>
  <c r="F37"/>
  <c r="H37" s="1"/>
  <c r="E37"/>
  <c r="J37" s="1"/>
  <c r="G36"/>
  <c r="F36"/>
  <c r="H36" s="1"/>
  <c r="E36"/>
  <c r="J35"/>
  <c r="G35"/>
  <c r="F35"/>
  <c r="H35" s="1"/>
  <c r="E35"/>
  <c r="G34"/>
  <c r="F34"/>
  <c r="H34" s="1"/>
  <c r="E34"/>
  <c r="J34" s="1"/>
  <c r="G33"/>
  <c r="F33"/>
  <c r="H33" s="1"/>
  <c r="E33"/>
  <c r="J33" s="1"/>
  <c r="G32"/>
  <c r="F32"/>
  <c r="E32"/>
  <c r="I32" s="1"/>
  <c r="G31"/>
  <c r="F31"/>
  <c r="E31"/>
  <c r="I31" s="1"/>
  <c r="G30"/>
  <c r="F30"/>
  <c r="H30" s="1"/>
  <c r="E30"/>
  <c r="J30" s="1"/>
  <c r="G29"/>
  <c r="F29"/>
  <c r="H29" s="1"/>
  <c r="E29"/>
  <c r="J29" s="1"/>
  <c r="G28"/>
  <c r="F28"/>
  <c r="H28" s="1"/>
  <c r="E28"/>
  <c r="G25"/>
  <c r="F25"/>
  <c r="H25" s="1"/>
  <c r="E25"/>
  <c r="J25" s="1"/>
  <c r="G23"/>
  <c r="F23"/>
  <c r="E23"/>
  <c r="I23" s="1"/>
  <c r="G22"/>
  <c r="F22"/>
  <c r="E22"/>
  <c r="I22" s="1"/>
  <c r="G21"/>
  <c r="F21"/>
  <c r="H21" s="1"/>
  <c r="E21"/>
  <c r="J21" s="1"/>
  <c r="G20"/>
  <c r="F20"/>
  <c r="H20" s="1"/>
  <c r="E20"/>
  <c r="J20" s="1"/>
  <c r="G19"/>
  <c r="F19"/>
  <c r="H19" s="1"/>
  <c r="E19"/>
  <c r="J18"/>
  <c r="G18"/>
  <c r="F18"/>
  <c r="H18" s="1"/>
  <c r="E18"/>
  <c r="G17"/>
  <c r="F17"/>
  <c r="H17" s="1"/>
  <c r="E17"/>
  <c r="J17" s="1"/>
  <c r="G16"/>
  <c r="F16"/>
  <c r="H16" s="1"/>
  <c r="E16"/>
  <c r="J16" s="1"/>
  <c r="G15"/>
  <c r="F15"/>
  <c r="E15"/>
  <c r="I15" s="1"/>
  <c r="G14"/>
  <c r="F14"/>
  <c r="E14"/>
  <c r="J14" s="1"/>
  <c r="G13"/>
  <c r="F13"/>
  <c r="H13" s="1"/>
  <c r="E13"/>
  <c r="J13" s="1"/>
  <c r="G12"/>
  <c r="F12"/>
  <c r="H12" s="1"/>
  <c r="E12"/>
  <c r="J12" s="1"/>
  <c r="G11"/>
  <c r="F11"/>
  <c r="E11"/>
  <c r="J10"/>
  <c r="G10"/>
  <c r="F10"/>
  <c r="H10" s="1"/>
  <c r="E10"/>
  <c r="G9"/>
  <c r="F9"/>
  <c r="H9" s="1"/>
  <c r="E9"/>
  <c r="G7"/>
  <c r="F7"/>
  <c r="H7" s="1"/>
  <c r="E7"/>
  <c r="J6"/>
  <c r="G6"/>
  <c r="F6"/>
  <c r="H6" s="1"/>
  <c r="E6"/>
  <c r="G5"/>
  <c r="F5"/>
  <c r="F8" s="1"/>
  <c r="E5"/>
  <c r="H84" i="1"/>
  <c r="G84"/>
  <c r="I84" s="1"/>
  <c r="F84"/>
  <c r="I80"/>
  <c r="G80"/>
  <c r="G79"/>
  <c r="I79" s="1"/>
  <c r="J75"/>
  <c r="L75" s="1"/>
  <c r="H75"/>
  <c r="G75"/>
  <c r="I75" s="1"/>
  <c r="F75"/>
  <c r="K75" s="1"/>
  <c r="I74"/>
  <c r="H74"/>
  <c r="G74"/>
  <c r="F74"/>
  <c r="K74" s="1"/>
  <c r="H73"/>
  <c r="G73"/>
  <c r="I73" s="1"/>
  <c r="F73"/>
  <c r="K72"/>
  <c r="H72"/>
  <c r="G72"/>
  <c r="I72" s="1"/>
  <c r="F72"/>
  <c r="J71"/>
  <c r="H71"/>
  <c r="H76" s="1"/>
  <c r="G71"/>
  <c r="I71" s="1"/>
  <c r="I76" s="1"/>
  <c r="F71"/>
  <c r="H67"/>
  <c r="H68" s="1"/>
  <c r="G67"/>
  <c r="G68" s="1"/>
  <c r="F67"/>
  <c r="K64"/>
  <c r="H64"/>
  <c r="G64"/>
  <c r="F64"/>
  <c r="J64" s="1"/>
  <c r="K63"/>
  <c r="J63"/>
  <c r="L63" s="1"/>
  <c r="I63"/>
  <c r="K62"/>
  <c r="J62"/>
  <c r="L62" s="1"/>
  <c r="I62"/>
  <c r="I64" s="1"/>
  <c r="I59"/>
  <c r="H59"/>
  <c r="G59"/>
  <c r="F59"/>
  <c r="K59" s="1"/>
  <c r="H58"/>
  <c r="K58" s="1"/>
  <c r="L58" s="1"/>
  <c r="G58"/>
  <c r="F58"/>
  <c r="J58" s="1"/>
  <c r="K57"/>
  <c r="H57"/>
  <c r="G57"/>
  <c r="I57" s="1"/>
  <c r="F57"/>
  <c r="J57" s="1"/>
  <c r="J56"/>
  <c r="L56" s="1"/>
  <c r="H56"/>
  <c r="G56"/>
  <c r="I56" s="1"/>
  <c r="F56"/>
  <c r="K56" s="1"/>
  <c r="I55"/>
  <c r="H55"/>
  <c r="H60" s="1"/>
  <c r="G55"/>
  <c r="G60" s="1"/>
  <c r="F55"/>
  <c r="K55" s="1"/>
  <c r="H53"/>
  <c r="K52"/>
  <c r="H52"/>
  <c r="G52"/>
  <c r="I52" s="1"/>
  <c r="F52"/>
  <c r="J52" s="1"/>
  <c r="L52" s="1"/>
  <c r="H51"/>
  <c r="G51"/>
  <c r="I51" s="1"/>
  <c r="F51"/>
  <c r="K51" s="1"/>
  <c r="I50"/>
  <c r="H50"/>
  <c r="G50"/>
  <c r="F50"/>
  <c r="K50" s="1"/>
  <c r="H49"/>
  <c r="I49" s="1"/>
  <c r="G49"/>
  <c r="F49"/>
  <c r="K49" s="1"/>
  <c r="K48"/>
  <c r="H48"/>
  <c r="G48"/>
  <c r="I48" s="1"/>
  <c r="F48"/>
  <c r="J48" s="1"/>
  <c r="L48" s="1"/>
  <c r="H47"/>
  <c r="G47"/>
  <c r="I47" s="1"/>
  <c r="F47"/>
  <c r="K47" s="1"/>
  <c r="I46"/>
  <c r="H46"/>
  <c r="G46"/>
  <c r="F46"/>
  <c r="K46" s="1"/>
  <c r="H45"/>
  <c r="I45" s="1"/>
  <c r="G45"/>
  <c r="F45"/>
  <c r="K45" s="1"/>
  <c r="K44"/>
  <c r="H44"/>
  <c r="G44"/>
  <c r="F44"/>
  <c r="J44" s="1"/>
  <c r="L44" s="1"/>
  <c r="I41"/>
  <c r="H41"/>
  <c r="G41"/>
  <c r="F41"/>
  <c r="K41" s="1"/>
  <c r="H40"/>
  <c r="G40"/>
  <c r="I40" s="1"/>
  <c r="F40"/>
  <c r="K40" s="1"/>
  <c r="I39"/>
  <c r="H39"/>
  <c r="G39"/>
  <c r="F39"/>
  <c r="J39" s="1"/>
  <c r="H38"/>
  <c r="I38" s="1"/>
  <c r="G38"/>
  <c r="F38"/>
  <c r="K38" s="1"/>
  <c r="K37"/>
  <c r="H37"/>
  <c r="G37"/>
  <c r="I37" s="1"/>
  <c r="F37"/>
  <c r="J37" s="1"/>
  <c r="L37" s="1"/>
  <c r="H36"/>
  <c r="G36"/>
  <c r="I36" s="1"/>
  <c r="F36"/>
  <c r="J36" s="1"/>
  <c r="I35"/>
  <c r="H35"/>
  <c r="G35"/>
  <c r="F35"/>
  <c r="K35" s="1"/>
  <c r="H34"/>
  <c r="I34" s="1"/>
  <c r="G34"/>
  <c r="F34"/>
  <c r="K34" s="1"/>
  <c r="K33"/>
  <c r="H33"/>
  <c r="G33"/>
  <c r="I33" s="1"/>
  <c r="F33"/>
  <c r="J33" s="1"/>
  <c r="L33" s="1"/>
  <c r="J32"/>
  <c r="L32" s="1"/>
  <c r="H32"/>
  <c r="G32"/>
  <c r="I32" s="1"/>
  <c r="F32"/>
  <c r="K32" s="1"/>
  <c r="I31"/>
  <c r="H31"/>
  <c r="G31"/>
  <c r="F31"/>
  <c r="K31" s="1"/>
  <c r="H30"/>
  <c r="I30" s="1"/>
  <c r="G30"/>
  <c r="F30"/>
  <c r="K30" s="1"/>
  <c r="K29"/>
  <c r="H29"/>
  <c r="G29"/>
  <c r="I29" s="1"/>
  <c r="F29"/>
  <c r="J29" s="1"/>
  <c r="L29" s="1"/>
  <c r="J28"/>
  <c r="H28"/>
  <c r="G28"/>
  <c r="I28" s="1"/>
  <c r="F28"/>
  <c r="K28" s="1"/>
  <c r="I27"/>
  <c r="H27"/>
  <c r="G27"/>
  <c r="F27"/>
  <c r="J27" s="1"/>
  <c r="K24"/>
  <c r="H24"/>
  <c r="G24"/>
  <c r="I24" s="1"/>
  <c r="F24"/>
  <c r="J24" s="1"/>
  <c r="L24" s="1"/>
  <c r="I22"/>
  <c r="H22"/>
  <c r="G22"/>
  <c r="F22"/>
  <c r="J22" s="1"/>
  <c r="H21"/>
  <c r="I21" s="1"/>
  <c r="G21"/>
  <c r="F21"/>
  <c r="K21" s="1"/>
  <c r="K20"/>
  <c r="H20"/>
  <c r="G20"/>
  <c r="I20" s="1"/>
  <c r="F20"/>
  <c r="J20" s="1"/>
  <c r="L20" s="1"/>
  <c r="H19"/>
  <c r="G19"/>
  <c r="I19" s="1"/>
  <c r="F19"/>
  <c r="K19" s="1"/>
  <c r="I18"/>
  <c r="H18"/>
  <c r="G18"/>
  <c r="F18"/>
  <c r="K18" s="1"/>
  <c r="H17"/>
  <c r="I17" s="1"/>
  <c r="G17"/>
  <c r="F17"/>
  <c r="K17" s="1"/>
  <c r="K16"/>
  <c r="H16"/>
  <c r="G16"/>
  <c r="I16" s="1"/>
  <c r="F16"/>
  <c r="J16" s="1"/>
  <c r="L16" s="1"/>
  <c r="H15"/>
  <c r="G15"/>
  <c r="I15" s="1"/>
  <c r="F15"/>
  <c r="J15" s="1"/>
  <c r="I14"/>
  <c r="H14"/>
  <c r="G14"/>
  <c r="F14"/>
  <c r="K14" s="1"/>
  <c r="H13"/>
  <c r="I13" s="1"/>
  <c r="G13"/>
  <c r="F13"/>
  <c r="K13" s="1"/>
  <c r="K12"/>
  <c r="H12"/>
  <c r="G12"/>
  <c r="I12" s="1"/>
  <c r="F12"/>
  <c r="J12" s="1"/>
  <c r="L12" s="1"/>
  <c r="H11"/>
  <c r="G11"/>
  <c r="I11" s="1"/>
  <c r="F11"/>
  <c r="K11" s="1"/>
  <c r="I10"/>
  <c r="H10"/>
  <c r="G10"/>
  <c r="F10"/>
  <c r="K10" s="1"/>
  <c r="H9"/>
  <c r="H23" s="1"/>
  <c r="G9"/>
  <c r="F9"/>
  <c r="K9" s="1"/>
  <c r="G8"/>
  <c r="H7"/>
  <c r="G7"/>
  <c r="I7" s="1"/>
  <c r="F7"/>
  <c r="J7" s="1"/>
  <c r="I6"/>
  <c r="H6"/>
  <c r="G6"/>
  <c r="F6"/>
  <c r="K6" s="1"/>
  <c r="H5"/>
  <c r="H8" s="1"/>
  <c r="G5"/>
  <c r="F5"/>
  <c r="F8" s="1"/>
  <c r="H5" i="2" l="1"/>
  <c r="H8" s="1"/>
  <c r="J15"/>
  <c r="K15" s="1"/>
  <c r="K22"/>
  <c r="J23"/>
  <c r="K23" s="1"/>
  <c r="J32"/>
  <c r="K32" s="1"/>
  <c r="I55"/>
  <c r="F59"/>
  <c r="I6"/>
  <c r="K6" s="1"/>
  <c r="I7"/>
  <c r="I10"/>
  <c r="K10" s="1"/>
  <c r="I11"/>
  <c r="J11"/>
  <c r="K11" s="1"/>
  <c r="H14"/>
  <c r="H15"/>
  <c r="I18"/>
  <c r="K18" s="1"/>
  <c r="I19"/>
  <c r="K19" s="1"/>
  <c r="J19"/>
  <c r="H22"/>
  <c r="J22"/>
  <c r="H23"/>
  <c r="I28"/>
  <c r="H31"/>
  <c r="J31"/>
  <c r="I36"/>
  <c r="J36"/>
  <c r="H39"/>
  <c r="I42"/>
  <c r="J42"/>
  <c r="H47"/>
  <c r="J47"/>
  <c r="K47" s="1"/>
  <c r="H50"/>
  <c r="I51"/>
  <c r="K51" s="1"/>
  <c r="J56"/>
  <c r="J66"/>
  <c r="J72"/>
  <c r="K72" s="1"/>
  <c r="E75"/>
  <c r="I75" s="1"/>
  <c r="J5" i="3"/>
  <c r="I6"/>
  <c r="K6" s="1"/>
  <c r="H7"/>
  <c r="I7"/>
  <c r="K7" s="1"/>
  <c r="I9"/>
  <c r="I11"/>
  <c r="I13"/>
  <c r="I15"/>
  <c r="I17"/>
  <c r="I19"/>
  <c r="K21"/>
  <c r="H53"/>
  <c r="H55"/>
  <c r="J70"/>
  <c r="H74"/>
  <c r="H76"/>
  <c r="H78"/>
  <c r="I5"/>
  <c r="K5" s="1"/>
  <c r="F8"/>
  <c r="K24"/>
  <c r="K51"/>
  <c r="K60"/>
  <c r="H70"/>
  <c r="H71" s="1"/>
  <c r="K71" s="1"/>
  <c r="I70"/>
  <c r="K70" s="1"/>
  <c r="H82"/>
  <c r="J8" i="1"/>
  <c r="K8"/>
  <c r="L8"/>
  <c r="L22"/>
  <c r="H25"/>
  <c r="H77" s="1"/>
  <c r="H81" s="1"/>
  <c r="H85" s="1"/>
  <c r="L7"/>
  <c r="L28"/>
  <c r="J11"/>
  <c r="L11" s="1"/>
  <c r="J19"/>
  <c r="L19" s="1"/>
  <c r="F23"/>
  <c r="I5"/>
  <c r="I8" s="1"/>
  <c r="J6"/>
  <c r="L6" s="1"/>
  <c r="K7"/>
  <c r="G23"/>
  <c r="G25" s="1"/>
  <c r="G77" s="1"/>
  <c r="G81" s="1"/>
  <c r="G85" s="1"/>
  <c r="J31"/>
  <c r="L31" s="1"/>
  <c r="E24" i="2"/>
  <c r="J9"/>
  <c r="I9"/>
  <c r="I30"/>
  <c r="K30" s="1"/>
  <c r="E80" i="3"/>
  <c r="J43"/>
  <c r="K43" s="1"/>
  <c r="H43"/>
  <c r="J56"/>
  <c r="J14" i="1"/>
  <c r="L14" s="1"/>
  <c r="K15"/>
  <c r="L15" s="1"/>
  <c r="J18"/>
  <c r="L18" s="1"/>
  <c r="J5"/>
  <c r="J13"/>
  <c r="L13" s="1"/>
  <c r="J17"/>
  <c r="L17" s="1"/>
  <c r="J21"/>
  <c r="L21" s="1"/>
  <c r="K22"/>
  <c r="G42"/>
  <c r="K27"/>
  <c r="L27" s="1"/>
  <c r="J30"/>
  <c r="L30" s="1"/>
  <c r="J38"/>
  <c r="L38" s="1"/>
  <c r="K39"/>
  <c r="L39" s="1"/>
  <c r="F42"/>
  <c r="L71"/>
  <c r="I25" i="2"/>
  <c r="K25" s="1"/>
  <c r="K31"/>
  <c r="E44"/>
  <c r="I42" i="1"/>
  <c r="I9"/>
  <c r="I23" s="1"/>
  <c r="J10"/>
  <c r="L10" s="1"/>
  <c r="J35"/>
  <c r="L35" s="1"/>
  <c r="K36"/>
  <c r="L36" s="1"/>
  <c r="G53"/>
  <c r="I44"/>
  <c r="I53" s="1"/>
  <c r="J9"/>
  <c r="L9" s="1"/>
  <c r="J34"/>
  <c r="L34" s="1"/>
  <c r="L57"/>
  <c r="F60"/>
  <c r="K67"/>
  <c r="G8" i="2"/>
  <c r="J7"/>
  <c r="K7" s="1"/>
  <c r="F24"/>
  <c r="F26" s="1"/>
  <c r="I13"/>
  <c r="K13" s="1"/>
  <c r="I34"/>
  <c r="K34" s="1"/>
  <c r="I58"/>
  <c r="K58" s="1"/>
  <c r="I22" i="3"/>
  <c r="K22" s="1"/>
  <c r="H22"/>
  <c r="I75"/>
  <c r="K75" s="1"/>
  <c r="H75"/>
  <c r="F79"/>
  <c r="I79" s="1"/>
  <c r="J79"/>
  <c r="K5" i="1"/>
  <c r="H42"/>
  <c r="J47"/>
  <c r="L47" s="1"/>
  <c r="J51"/>
  <c r="L51" s="1"/>
  <c r="I58"/>
  <c r="I60" s="1"/>
  <c r="F76"/>
  <c r="K71"/>
  <c r="J72"/>
  <c r="L72" s="1"/>
  <c r="K73"/>
  <c r="G76"/>
  <c r="E8" i="2"/>
  <c r="J5"/>
  <c r="I5"/>
  <c r="G24"/>
  <c r="H11"/>
  <c r="I14"/>
  <c r="K14" s="1"/>
  <c r="I17"/>
  <c r="K17" s="1"/>
  <c r="G44"/>
  <c r="J28"/>
  <c r="K28" s="1"/>
  <c r="H32"/>
  <c r="H44" s="1"/>
  <c r="I35"/>
  <c r="K35" s="1"/>
  <c r="I38"/>
  <c r="K38" s="1"/>
  <c r="J40" i="1"/>
  <c r="L40" s="1"/>
  <c r="I21" i="2"/>
  <c r="K21" s="1"/>
  <c r="H46"/>
  <c r="H53" s="1"/>
  <c r="F53"/>
  <c r="J41" i="1"/>
  <c r="L41" s="1"/>
  <c r="J46"/>
  <c r="L46" s="1"/>
  <c r="J50"/>
  <c r="L50" s="1"/>
  <c r="J55"/>
  <c r="L55" s="1"/>
  <c r="J59"/>
  <c r="L59" s="1"/>
  <c r="L64"/>
  <c r="I67"/>
  <c r="I68" s="1"/>
  <c r="F68"/>
  <c r="J74"/>
  <c r="L74" s="1"/>
  <c r="I12" i="2"/>
  <c r="K12" s="1"/>
  <c r="I16"/>
  <c r="K16" s="1"/>
  <c r="I20"/>
  <c r="K20" s="1"/>
  <c r="I29"/>
  <c r="K29" s="1"/>
  <c r="I33"/>
  <c r="K33" s="1"/>
  <c r="I37"/>
  <c r="K37" s="1"/>
  <c r="J40"/>
  <c r="I40"/>
  <c r="I41"/>
  <c r="K41" s="1"/>
  <c r="G53"/>
  <c r="J48"/>
  <c r="J52"/>
  <c r="E59"/>
  <c r="J55"/>
  <c r="K55" s="1"/>
  <c r="G67"/>
  <c r="J67" s="1"/>
  <c r="I12" i="3"/>
  <c r="K12" s="1"/>
  <c r="H12"/>
  <c r="I16"/>
  <c r="K16" s="1"/>
  <c r="H16"/>
  <c r="I20"/>
  <c r="K20" s="1"/>
  <c r="H20"/>
  <c r="I29"/>
  <c r="K29" s="1"/>
  <c r="H29"/>
  <c r="I33"/>
  <c r="K33" s="1"/>
  <c r="H33"/>
  <c r="I37"/>
  <c r="K37" s="1"/>
  <c r="H37"/>
  <c r="I41"/>
  <c r="K41" s="1"/>
  <c r="H41"/>
  <c r="H45"/>
  <c r="I45"/>
  <c r="K45" s="1"/>
  <c r="F46"/>
  <c r="I46" s="1"/>
  <c r="I54"/>
  <c r="K54" s="1"/>
  <c r="H54"/>
  <c r="H59"/>
  <c r="I59"/>
  <c r="K59" s="1"/>
  <c r="F63"/>
  <c r="J45" i="1"/>
  <c r="L45" s="1"/>
  <c r="J49"/>
  <c r="L49" s="1"/>
  <c r="F53"/>
  <c r="J67"/>
  <c r="J73"/>
  <c r="J43" i="2"/>
  <c r="I43"/>
  <c r="I46"/>
  <c r="K46" s="1"/>
  <c r="I49"/>
  <c r="K49" s="1"/>
  <c r="I50"/>
  <c r="K50" s="1"/>
  <c r="E53"/>
  <c r="I56"/>
  <c r="K56" s="1"/>
  <c r="F67"/>
  <c r="H66"/>
  <c r="H67" s="1"/>
  <c r="K67" s="1"/>
  <c r="I70"/>
  <c r="K70" s="1"/>
  <c r="I71"/>
  <c r="K71" s="1"/>
  <c r="G27" i="3"/>
  <c r="J8"/>
  <c r="G46"/>
  <c r="J46" s="1"/>
  <c r="J29"/>
  <c r="I52"/>
  <c r="K52" s="1"/>
  <c r="H52"/>
  <c r="I63"/>
  <c r="I77"/>
  <c r="K77" s="1"/>
  <c r="H77"/>
  <c r="F44" i="2"/>
  <c r="I39"/>
  <c r="J39"/>
  <c r="H56"/>
  <c r="H59" s="1"/>
  <c r="I74"/>
  <c r="K74" s="1"/>
  <c r="I10" i="3"/>
  <c r="K10" s="1"/>
  <c r="H10"/>
  <c r="F25"/>
  <c r="I25" s="1"/>
  <c r="I14"/>
  <c r="K14" s="1"/>
  <c r="H14"/>
  <c r="H25" s="1"/>
  <c r="K25" s="1"/>
  <c r="I18"/>
  <c r="K18" s="1"/>
  <c r="H18"/>
  <c r="I31"/>
  <c r="K31" s="1"/>
  <c r="H31"/>
  <c r="I35"/>
  <c r="K35" s="1"/>
  <c r="H35"/>
  <c r="I39"/>
  <c r="K39" s="1"/>
  <c r="H39"/>
  <c r="I49"/>
  <c r="K49" s="1"/>
  <c r="H49"/>
  <c r="H56" s="1"/>
  <c r="K56" s="1"/>
  <c r="F56"/>
  <c r="I56" s="1"/>
  <c r="H62"/>
  <c r="I62"/>
  <c r="K62" s="1"/>
  <c r="I48" i="2"/>
  <c r="I52"/>
  <c r="K52" s="1"/>
  <c r="G59"/>
  <c r="I57"/>
  <c r="K57" s="1"/>
  <c r="K63"/>
  <c r="J63"/>
  <c r="G75"/>
  <c r="F75"/>
  <c r="H8" i="3"/>
  <c r="I66" i="2"/>
  <c r="K66" s="1"/>
  <c r="H72"/>
  <c r="H75" s="1"/>
  <c r="J73"/>
  <c r="I8" i="3"/>
  <c r="K11"/>
  <c r="K13"/>
  <c r="K15"/>
  <c r="K17"/>
  <c r="K19"/>
  <c r="H26"/>
  <c r="K30"/>
  <c r="K32"/>
  <c r="K34"/>
  <c r="K36"/>
  <c r="K38"/>
  <c r="K40"/>
  <c r="H58"/>
  <c r="H60"/>
  <c r="G63"/>
  <c r="J63" s="1"/>
  <c r="I71"/>
  <c r="K76"/>
  <c r="K78"/>
  <c r="I67" i="2"/>
  <c r="I73"/>
  <c r="J9" i="3"/>
  <c r="K9" s="1"/>
  <c r="J48"/>
  <c r="K48" s="1"/>
  <c r="J74"/>
  <c r="K74" s="1"/>
  <c r="K73" i="2" l="1"/>
  <c r="K75"/>
  <c r="J75"/>
  <c r="K48"/>
  <c r="K40"/>
  <c r="H24"/>
  <c r="H26" s="1"/>
  <c r="H76" s="1"/>
  <c r="H80" s="1"/>
  <c r="H84" s="1"/>
  <c r="K5"/>
  <c r="F76"/>
  <c r="F80" s="1"/>
  <c r="F84" s="1"/>
  <c r="K42"/>
  <c r="K36"/>
  <c r="G80" i="3"/>
  <c r="G84" s="1"/>
  <c r="H79"/>
  <c r="K79" s="1"/>
  <c r="F27"/>
  <c r="L23" i="1"/>
  <c r="J23"/>
  <c r="K23"/>
  <c r="F25"/>
  <c r="L73"/>
  <c r="L42"/>
  <c r="K42"/>
  <c r="J42"/>
  <c r="E26" i="2"/>
  <c r="K8"/>
  <c r="J8"/>
  <c r="I8"/>
  <c r="J27" i="3"/>
  <c r="H46"/>
  <c r="K46" s="1"/>
  <c r="K44" i="2"/>
  <c r="J44"/>
  <c r="I44"/>
  <c r="E84" i="3"/>
  <c r="J80"/>
  <c r="K8"/>
  <c r="H27"/>
  <c r="L68" i="1"/>
  <c r="K68"/>
  <c r="J68"/>
  <c r="L60"/>
  <c r="K60"/>
  <c r="J60"/>
  <c r="K24" i="2"/>
  <c r="J24"/>
  <c r="I24"/>
  <c r="K39"/>
  <c r="L67" i="1"/>
  <c r="H63" i="3"/>
  <c r="K63" s="1"/>
  <c r="K53" i="2"/>
  <c r="J53"/>
  <c r="I53"/>
  <c r="K43"/>
  <c r="K53" i="1"/>
  <c r="J53"/>
  <c r="L53"/>
  <c r="K59" i="2"/>
  <c r="J59"/>
  <c r="I59"/>
  <c r="J76" i="1"/>
  <c r="L76"/>
  <c r="K76"/>
  <c r="G26" i="2"/>
  <c r="G76" s="1"/>
  <c r="G80" s="1"/>
  <c r="G84" s="1"/>
  <c r="L5" i="1"/>
  <c r="K9" i="2"/>
  <c r="I25" i="1"/>
  <c r="I77" s="1"/>
  <c r="I81" s="1"/>
  <c r="I85" s="1"/>
  <c r="J84" i="3" l="1"/>
  <c r="F77" i="1"/>
  <c r="L25"/>
  <c r="K25"/>
  <c r="J25"/>
  <c r="H80" i="3"/>
  <c r="K27"/>
  <c r="F80"/>
  <c r="I27"/>
  <c r="E76" i="2"/>
  <c r="I26"/>
  <c r="K26"/>
  <c r="J26"/>
  <c r="I76" l="1"/>
  <c r="E80"/>
  <c r="J76"/>
  <c r="K76"/>
  <c r="K77" i="1"/>
  <c r="J77"/>
  <c r="F81"/>
  <c r="L77"/>
  <c r="H84" i="3"/>
  <c r="K84" s="1"/>
  <c r="K80"/>
  <c r="F84"/>
  <c r="I84" s="1"/>
  <c r="I80"/>
  <c r="L81" i="1" l="1"/>
  <c r="K81"/>
  <c r="J81"/>
  <c r="F85"/>
  <c r="J80" i="2"/>
  <c r="I80"/>
  <c r="K80"/>
  <c r="E84"/>
</calcChain>
</file>

<file path=xl/sharedStrings.xml><?xml version="1.0" encoding="utf-8"?>
<sst xmlns="http://schemas.openxmlformats.org/spreadsheetml/2006/main" count="351" uniqueCount="121">
  <si>
    <t>SR. NO.</t>
  </si>
  <si>
    <t>Name Of Power Station</t>
  </si>
  <si>
    <t>FY 2017-18</t>
  </si>
  <si>
    <t>PAF</t>
  </si>
  <si>
    <t>PLF</t>
  </si>
  <si>
    <t>Mus</t>
  </si>
  <si>
    <t>FC
(Rs-Crs)</t>
  </si>
  <si>
    <t>VC 
(Rs-Crs)</t>
  </si>
  <si>
    <t>Total 
(Rs-Crs)</t>
  </si>
  <si>
    <t>FC/Unit</t>
  </si>
  <si>
    <t>VC/Unit</t>
  </si>
  <si>
    <t>Total Rate Rs/Unit</t>
  </si>
  <si>
    <t xml:space="preserve">A </t>
  </si>
  <si>
    <t>CENTRAL SECTOR</t>
  </si>
  <si>
    <t>NPC-Tarapur 1 &amp; 2</t>
  </si>
  <si>
    <t>Must Run Station</t>
  </si>
  <si>
    <t>NPC-Tarapur 3 &amp; 4</t>
  </si>
  <si>
    <t>NPC-Kakrapar</t>
  </si>
  <si>
    <t xml:space="preserve">Total </t>
  </si>
  <si>
    <t>NTPC-Vindhyachal - I</t>
  </si>
  <si>
    <t>NTPC-Vindhyachal - II</t>
  </si>
  <si>
    <t>NTPC-Vindhyachal - III</t>
  </si>
  <si>
    <t>NTPC-Korba</t>
  </si>
  <si>
    <t>NTPC-Korba -II</t>
  </si>
  <si>
    <t>NTPC-Kawas</t>
  </si>
  <si>
    <t>NTPC-Jhanor</t>
  </si>
  <si>
    <t>NTPC-Sipat-I</t>
  </si>
  <si>
    <t>NTPC-Sipat - II</t>
  </si>
  <si>
    <t>NTPC-Kahlagaon</t>
  </si>
  <si>
    <t>NTPC-Vindhyachal - IV</t>
  </si>
  <si>
    <t>NTPC-Mauda</t>
  </si>
  <si>
    <t>NTPC-Vindhyachal - V</t>
  </si>
  <si>
    <t>NTPC-Mauda II</t>
  </si>
  <si>
    <t>Total</t>
  </si>
  <si>
    <t>Sardar Sarovar Nigam Ltd</t>
  </si>
  <si>
    <t>Total - A</t>
  </si>
  <si>
    <t>B</t>
  </si>
  <si>
    <t>GSECL</t>
  </si>
  <si>
    <t>GSECL Gandhinagar - 5</t>
  </si>
  <si>
    <t>GSECL Wanakbori - 7</t>
  </si>
  <si>
    <t>GSECL Utran Expan</t>
  </si>
  <si>
    <t>GSECL Dhuvaran - 7</t>
  </si>
  <si>
    <t>GSECL Dhuvaran - 8</t>
  </si>
  <si>
    <t xml:space="preserve">GSECL Ukai </t>
  </si>
  <si>
    <t>GSECL Ukai Expan</t>
  </si>
  <si>
    <t>GSECL Gandhinagar 1-4</t>
  </si>
  <si>
    <t>GSECL Wanakbori 1-6</t>
  </si>
  <si>
    <t>GSECL Sikka Expansion</t>
  </si>
  <si>
    <t>GSECL Kutch Lignite</t>
  </si>
  <si>
    <t>GSECL Kutch Lignite Exp unit 4</t>
  </si>
  <si>
    <t>GSECL Ukai Hydro</t>
  </si>
  <si>
    <t>GSECL Kadana Hydro</t>
  </si>
  <si>
    <t>GSECL Dhuvaran CCPP III</t>
  </si>
  <si>
    <t>Total - B</t>
  </si>
  <si>
    <t>C</t>
  </si>
  <si>
    <t xml:space="preserve"> State owned IPPs</t>
  </si>
  <si>
    <t xml:space="preserve">Gujarat State Energy Generation </t>
  </si>
  <si>
    <t>Gujarat State Energy Generation Expansion</t>
  </si>
  <si>
    <t>Gujarat Industries Power Co Ltd (165 MW)</t>
  </si>
  <si>
    <t>Gujarat Industries Power Co Ltd (SLPP)</t>
  </si>
  <si>
    <t>Gujarat Mineral Development Corp.</t>
  </si>
  <si>
    <t>Gujarat Industries Power Co Ltd (145 MW)</t>
  </si>
  <si>
    <t>N.A.</t>
  </si>
  <si>
    <t>Gujarat Industries Power Co Ltd (SLPP - Exp)</t>
  </si>
  <si>
    <t>GPPC Pipavav</t>
  </si>
  <si>
    <t>BECL</t>
  </si>
  <si>
    <t>Total - C</t>
  </si>
  <si>
    <t>D</t>
  </si>
  <si>
    <t>Private IPP's</t>
  </si>
  <si>
    <t>Essar Power Gujarat Ltd</t>
  </si>
  <si>
    <t>CLP India Pvt Ltd</t>
  </si>
  <si>
    <t xml:space="preserve">Adani Power Ltd </t>
  </si>
  <si>
    <t>ACB India Ltd.</t>
  </si>
  <si>
    <t>Coastal Gujarat Power Co Ltd</t>
  </si>
  <si>
    <t>Total - D</t>
  </si>
  <si>
    <t>E</t>
  </si>
  <si>
    <t>Power Exchange</t>
  </si>
  <si>
    <t xml:space="preserve">Indian Energy Exchange </t>
  </si>
  <si>
    <t>Power Exchange India Ltd</t>
  </si>
  <si>
    <t>Total - E</t>
  </si>
  <si>
    <t>F</t>
  </si>
  <si>
    <t>Traders</t>
  </si>
  <si>
    <t>Short term bilateral</t>
  </si>
  <si>
    <t>Total - F</t>
  </si>
  <si>
    <t>G</t>
  </si>
  <si>
    <t>Others</t>
  </si>
  <si>
    <t>Wind Farms</t>
  </si>
  <si>
    <t>Solar</t>
  </si>
  <si>
    <t>Biomass</t>
  </si>
  <si>
    <t>Mini Hydel</t>
  </si>
  <si>
    <t>Captive</t>
  </si>
  <si>
    <t>Total - G</t>
  </si>
  <si>
    <t>GRAND TOTAL</t>
  </si>
  <si>
    <t>H</t>
  </si>
  <si>
    <t>Transmission Charge</t>
  </si>
  <si>
    <t>PGCIL &amp; POSOCO</t>
  </si>
  <si>
    <t>GETCO</t>
  </si>
  <si>
    <t>TOTAL COST OF POWER PURCHASED</t>
  </si>
  <si>
    <t>CHECK POINT</t>
  </si>
  <si>
    <t>Diff if any</t>
  </si>
  <si>
    <t>FY 2018-19</t>
  </si>
  <si>
    <t>NTPC-Solapur</t>
  </si>
  <si>
    <t>GSECL BLTPS</t>
  </si>
  <si>
    <t>Adani Power Mundra Ltd</t>
  </si>
  <si>
    <t>NTPC-Vindhyachal I</t>
  </si>
  <si>
    <t>NTPC-Vindhyachal II</t>
  </si>
  <si>
    <t>NTPC-Vindhyachal III</t>
  </si>
  <si>
    <t>NTPC-Gandhar</t>
  </si>
  <si>
    <t>NTPC-Sipat</t>
  </si>
  <si>
    <t>NTPC-Vindhyachal IV</t>
  </si>
  <si>
    <t>NTPC - Others</t>
  </si>
  <si>
    <t>NTPC-Gadarwara</t>
  </si>
  <si>
    <t>NTPC-Lara</t>
  </si>
  <si>
    <t>NTPC-Khargone</t>
  </si>
  <si>
    <t>Wanakbori - 8</t>
  </si>
  <si>
    <t>Adani Power Ltd - (Unit 1 - 4)</t>
  </si>
  <si>
    <t>Adani Power Ltd - (Unit 5 - 6)**</t>
  </si>
  <si>
    <t>**Pursuant to Supreme Court Judgment dated 02.07.2019, PPA with Adani Power (Unit 5-6) has terminated and scheduling of energy has stopped from 09.07.2019</t>
  </si>
  <si>
    <t xml:space="preserve"> </t>
  </si>
  <si>
    <t>FY 2019-20</t>
  </si>
  <si>
    <t>Annexure-G5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</si>
</sst>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\-yy;@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/>
    </xf>
    <xf numFmtId="0" fontId="4" fillId="0" borderId="1" xfId="3" applyFont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43" fontId="3" fillId="0" borderId="1" xfId="4" applyFont="1" applyFill="1" applyBorder="1" applyAlignment="1">
      <alignment horizontal="center"/>
    </xf>
    <xf numFmtId="43" fontId="3" fillId="0" borderId="1" xfId="4" applyFont="1" applyFill="1" applyBorder="1"/>
    <xf numFmtId="2" fontId="3" fillId="0" borderId="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0" fontId="4" fillId="0" borderId="1" xfId="3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43" fontId="4" fillId="3" borderId="1" xfId="4" applyFont="1" applyFill="1" applyBorder="1" applyAlignment="1">
      <alignment horizontal="center"/>
    </xf>
    <xf numFmtId="43" fontId="4" fillId="3" borderId="1" xfId="4" applyFont="1" applyFill="1" applyBorder="1"/>
    <xf numFmtId="2" fontId="4" fillId="3" borderId="1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9" fontId="7" fillId="0" borderId="1" xfId="2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0" applyFont="1" applyFill="1"/>
    <xf numFmtId="0" fontId="6" fillId="4" borderId="1" xfId="0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right" vertical="center"/>
    </xf>
    <xf numFmtId="0" fontId="4" fillId="4" borderId="1" xfId="3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0" fontId="4" fillId="0" borderId="1" xfId="3" applyFont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9" fontId="3" fillId="0" borderId="1" xfId="2" applyFont="1" applyFill="1" applyBorder="1" applyAlignment="1">
      <alignment horizontal="center"/>
    </xf>
    <xf numFmtId="9" fontId="3" fillId="0" borderId="1" xfId="2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9" fontId="8" fillId="0" borderId="1" xfId="2" applyFont="1" applyBorder="1" applyAlignment="1">
      <alignment horizontal="center" vertical="center"/>
    </xf>
    <xf numFmtId="9" fontId="3" fillId="0" borderId="1" xfId="2" applyNumberFormat="1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1" xfId="2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43" fontId="4" fillId="4" borderId="1" xfId="4" applyFont="1" applyFill="1" applyBorder="1" applyAlignment="1">
      <alignment horizontal="center" vertical="center" wrapText="1"/>
    </xf>
    <xf numFmtId="43" fontId="4" fillId="4" borderId="1" xfId="4" applyFont="1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43" fontId="4" fillId="4" borderId="1" xfId="4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1" fontId="4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6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center"/>
    </xf>
    <xf numFmtId="43" fontId="4" fillId="4" borderId="1" xfId="4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0" borderId="1" xfId="1" applyFont="1" applyFill="1" applyBorder="1"/>
    <xf numFmtId="43" fontId="4" fillId="3" borderId="1" xfId="1" applyFont="1" applyFill="1" applyBorder="1" applyAlignment="1">
      <alignment horizontal="center"/>
    </xf>
    <xf numFmtId="43" fontId="4" fillId="3" borderId="1" xfId="1" applyFont="1" applyFill="1" applyBorder="1"/>
    <xf numFmtId="0" fontId="4" fillId="0" borderId="1" xfId="3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 wrapText="1"/>
    </xf>
    <xf numFmtId="43" fontId="4" fillId="4" borderId="1" xfId="1" applyFont="1" applyFill="1" applyBorder="1"/>
    <xf numFmtId="43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9" fontId="7" fillId="0" borderId="2" xfId="2" applyNumberFormat="1" applyFont="1" applyFill="1" applyBorder="1" applyAlignment="1">
      <alignment horizontal="center"/>
    </xf>
    <xf numFmtId="9" fontId="7" fillId="0" borderId="4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9" fontId="3" fillId="0" borderId="0" xfId="2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9" fontId="3" fillId="0" borderId="2" xfId="2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4" xfId="0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3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ODUARHQI/FCVC%2017-18%20LA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Microsoft/Windows/INetCache/Content.Outlook/I9YKVC12/Dy%20CAO%20PLF-PAF%20-17-18-19-20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VC (for FPPPA)"/>
      <sheetName val="Sheet1"/>
      <sheetName val="Sheet2"/>
    </sheetNames>
    <sheetDataSet>
      <sheetData sheetId="0">
        <row r="5">
          <cell r="DS5">
            <v>539.1585</v>
          </cell>
          <cell r="DT5">
            <v>0</v>
          </cell>
          <cell r="DU5">
            <v>112.4049287</v>
          </cell>
        </row>
        <row r="6">
          <cell r="DS6">
            <v>1292.3326259999999</v>
          </cell>
          <cell r="DT6">
            <v>0</v>
          </cell>
          <cell r="DU6">
            <v>400.25087689999998</v>
          </cell>
        </row>
        <row r="7">
          <cell r="DS7">
            <v>0</v>
          </cell>
          <cell r="DT7">
            <v>0</v>
          </cell>
          <cell r="DU7">
            <v>3.9676000000000003E-2</v>
          </cell>
        </row>
        <row r="8">
          <cell r="DS8">
            <v>1612.973645</v>
          </cell>
          <cell r="DT8">
            <v>22.785397100000001</v>
          </cell>
          <cell r="DU8">
            <v>261.63636289999999</v>
          </cell>
        </row>
        <row r="9">
          <cell r="DS9">
            <v>1795.5770809999999</v>
          </cell>
          <cell r="DT9">
            <v>127.9378904</v>
          </cell>
          <cell r="DU9">
            <v>272.98278310000001</v>
          </cell>
        </row>
        <row r="10">
          <cell r="DS10">
            <v>2075.7808869999999</v>
          </cell>
          <cell r="DT10">
            <v>211.8065685</v>
          </cell>
          <cell r="DU10">
            <v>316.23977259999998</v>
          </cell>
        </row>
        <row r="11">
          <cell r="DS11">
            <v>2650.6886209999998</v>
          </cell>
          <cell r="DT11">
            <v>22.793696000000001</v>
          </cell>
          <cell r="DU11">
            <v>387.14354850000001</v>
          </cell>
        </row>
        <row r="12">
          <cell r="DS12">
            <v>717.08854899999994</v>
          </cell>
          <cell r="DT12">
            <v>98.178073699999999</v>
          </cell>
          <cell r="DU12">
            <v>102.87958380000001</v>
          </cell>
        </row>
        <row r="13">
          <cell r="DS13">
            <v>696.00376500000004</v>
          </cell>
          <cell r="DT13">
            <v>-25.953092399999999</v>
          </cell>
          <cell r="DU13">
            <v>177.6871088</v>
          </cell>
        </row>
        <row r="14">
          <cell r="DS14">
            <v>1115.5777889999999</v>
          </cell>
          <cell r="DT14">
            <v>131.9905249</v>
          </cell>
          <cell r="DU14">
            <v>267.24155450000001</v>
          </cell>
        </row>
        <row r="15">
          <cell r="DS15">
            <v>3938.1068110000001</v>
          </cell>
          <cell r="DT15">
            <v>519.01645399999995</v>
          </cell>
          <cell r="DU15">
            <v>512.50612060000003</v>
          </cell>
        </row>
        <row r="16">
          <cell r="DS16">
            <v>2013.1216959999999</v>
          </cell>
          <cell r="DT16">
            <v>250.13447589089998</v>
          </cell>
          <cell r="DU16">
            <v>270.638990509</v>
          </cell>
        </row>
        <row r="17">
          <cell r="DS17">
            <v>909.82190400000002</v>
          </cell>
          <cell r="DT17">
            <v>105.79435530000001</v>
          </cell>
          <cell r="DU17">
            <v>210.04597319999999</v>
          </cell>
        </row>
        <row r="18">
          <cell r="DS18">
            <v>1776.7293139999999</v>
          </cell>
          <cell r="DT18">
            <v>279.6390786</v>
          </cell>
          <cell r="DU18">
            <v>269.1343415</v>
          </cell>
        </row>
        <row r="19">
          <cell r="DS19">
            <v>1293.0763730000001</v>
          </cell>
          <cell r="DT19">
            <v>319.66510549999998</v>
          </cell>
          <cell r="DU19">
            <v>361.09850469999998</v>
          </cell>
        </row>
        <row r="20">
          <cell r="DS20">
            <v>783.61302000000001</v>
          </cell>
          <cell r="DT20">
            <v>118.29724710000001</v>
          </cell>
          <cell r="DU20">
            <v>119.8967406</v>
          </cell>
        </row>
        <row r="21">
          <cell r="DS21">
            <v>709.162375</v>
          </cell>
          <cell r="DT21">
            <v>124.2162754</v>
          </cell>
          <cell r="DU21">
            <v>181.93389199999999</v>
          </cell>
        </row>
        <row r="22">
          <cell r="DS22">
            <v>145.90293399999999</v>
          </cell>
          <cell r="DT22">
            <v>0</v>
          </cell>
          <cell r="DU22">
            <v>29.602318199999999</v>
          </cell>
        </row>
        <row r="23">
          <cell r="DS23">
            <v>1313.7539999999999</v>
          </cell>
          <cell r="DT23">
            <v>22.970413099999998</v>
          </cell>
          <cell r="DU23">
            <v>460.17732689980659</v>
          </cell>
        </row>
        <row r="24">
          <cell r="DS24">
            <v>1341.0789830000001</v>
          </cell>
          <cell r="DT24">
            <v>62.348396064999996</v>
          </cell>
          <cell r="DU24">
            <v>429.99378883540305</v>
          </cell>
        </row>
        <row r="26">
          <cell r="DS26">
            <v>250.447642</v>
          </cell>
          <cell r="DT26">
            <v>249.5448877</v>
          </cell>
          <cell r="DU26">
            <v>134.0048780996722</v>
          </cell>
        </row>
        <row r="27">
          <cell r="DS27">
            <v>190.808538</v>
          </cell>
          <cell r="DT27">
            <v>60.803803299999998</v>
          </cell>
          <cell r="DU27">
            <v>28.491354883012473</v>
          </cell>
        </row>
        <row r="28">
          <cell r="DS28">
            <v>361.41899599999999</v>
          </cell>
          <cell r="DT28">
            <v>86.157451600000002</v>
          </cell>
          <cell r="DU28">
            <v>46.350317417065241</v>
          </cell>
        </row>
        <row r="29">
          <cell r="DS29">
            <v>3440.7268939999999</v>
          </cell>
          <cell r="DT29">
            <v>261.5212914</v>
          </cell>
          <cell r="DU29">
            <v>1167.2755884000001</v>
          </cell>
        </row>
        <row r="30">
          <cell r="DS30">
            <v>2828.0821500000002</v>
          </cell>
          <cell r="DT30">
            <v>447.08690000000001</v>
          </cell>
          <cell r="DU30">
            <v>861.13707729999999</v>
          </cell>
        </row>
        <row r="31">
          <cell r="DS31">
            <v>2051.7928499999998</v>
          </cell>
          <cell r="DT31">
            <v>204.293542804</v>
          </cell>
          <cell r="DU31">
            <v>767.00513059591833</v>
          </cell>
        </row>
        <row r="32">
          <cell r="DS32">
            <v>5658.1887800000004</v>
          </cell>
          <cell r="DT32">
            <v>448.0500002</v>
          </cell>
          <cell r="DU32">
            <v>1859.9977387000786</v>
          </cell>
        </row>
        <row r="34">
          <cell r="DS34">
            <v>2440.3279560000001</v>
          </cell>
          <cell r="DT34">
            <v>628.95359540000004</v>
          </cell>
          <cell r="DU34">
            <v>890.80779629999336</v>
          </cell>
        </row>
        <row r="35">
          <cell r="DS35">
            <v>867.343255</v>
          </cell>
          <cell r="DT35">
            <v>206.99598209999999</v>
          </cell>
          <cell r="DU35">
            <v>186.89503454640857</v>
          </cell>
        </row>
        <row r="36">
          <cell r="DS36">
            <v>247.088865</v>
          </cell>
          <cell r="DT36">
            <v>62.081924999999998</v>
          </cell>
          <cell r="DU36">
            <v>49.001880753499954</v>
          </cell>
        </row>
        <row r="37">
          <cell r="DS37">
            <v>310.85306800000001</v>
          </cell>
          <cell r="DT37">
            <v>41.83</v>
          </cell>
          <cell r="DU37">
            <v>0</v>
          </cell>
        </row>
        <row r="38">
          <cell r="DS38">
            <v>288.33749999999998</v>
          </cell>
          <cell r="DT38">
            <v>72.979999199999995</v>
          </cell>
          <cell r="DU38">
            <v>0</v>
          </cell>
        </row>
        <row r="39">
          <cell r="DS39">
            <v>30.22025</v>
          </cell>
          <cell r="DT39">
            <v>158.61354663900002</v>
          </cell>
          <cell r="DU39">
            <v>17.427166060773743</v>
          </cell>
        </row>
        <row r="41">
          <cell r="DS41">
            <v>424.955558</v>
          </cell>
          <cell r="DT41">
            <v>396.61714990000002</v>
          </cell>
          <cell r="DU41">
            <v>197.58041800000001</v>
          </cell>
        </row>
        <row r="42">
          <cell r="DS42">
            <v>2.4197500000000001</v>
          </cell>
          <cell r="DT42">
            <v>48.989944899999998</v>
          </cell>
          <cell r="DU42">
            <v>1.4777156</v>
          </cell>
        </row>
        <row r="43">
          <cell r="DS43">
            <v>186.991242</v>
          </cell>
          <cell r="DT43">
            <v>180.3650519</v>
          </cell>
          <cell r="DU43">
            <v>97.081573700000007</v>
          </cell>
        </row>
        <row r="44">
          <cell r="DS44">
            <v>0</v>
          </cell>
          <cell r="DT44">
            <v>0</v>
          </cell>
          <cell r="DU44">
            <v>0</v>
          </cell>
        </row>
        <row r="45">
          <cell r="DS45">
            <v>1411.27019</v>
          </cell>
          <cell r="DT45">
            <v>128.95386189999999</v>
          </cell>
          <cell r="DU45">
            <v>241.02903860000001</v>
          </cell>
        </row>
        <row r="46">
          <cell r="DS46">
            <v>1131.11375</v>
          </cell>
          <cell r="DT46">
            <v>124.4136768</v>
          </cell>
          <cell r="DU46">
            <v>141.53668490000001</v>
          </cell>
        </row>
        <row r="47">
          <cell r="DS47">
            <v>105.426784</v>
          </cell>
          <cell r="DT47">
            <v>4.7352312000000003</v>
          </cell>
          <cell r="DU47">
            <v>23.948971100000001</v>
          </cell>
        </row>
        <row r="48">
          <cell r="DS48">
            <v>1484.0509999999999</v>
          </cell>
          <cell r="DT48">
            <v>272.55592689999997</v>
          </cell>
          <cell r="DU48">
            <v>278.99617439999997</v>
          </cell>
        </row>
        <row r="49">
          <cell r="DS49">
            <v>393.65364099999999</v>
          </cell>
          <cell r="DT49">
            <v>136.16203999999999</v>
          </cell>
          <cell r="DU49">
            <v>91.705803599999996</v>
          </cell>
        </row>
        <row r="50">
          <cell r="DS50">
            <v>1.554</v>
          </cell>
          <cell r="DT50">
            <v>0</v>
          </cell>
          <cell r="DU50">
            <v>0.33062750000000002</v>
          </cell>
        </row>
        <row r="51">
          <cell r="DS51">
            <v>6451.4286259999999</v>
          </cell>
          <cell r="DT51">
            <v>0</v>
          </cell>
          <cell r="DU51">
            <v>2436.8017905000002</v>
          </cell>
        </row>
        <row r="52">
          <cell r="DS52">
            <v>1589.6325039999999</v>
          </cell>
          <cell r="DT52">
            <v>0</v>
          </cell>
          <cell r="DU52">
            <v>1820.776742</v>
          </cell>
        </row>
        <row r="53">
          <cell r="DS53">
            <v>44.815797000000003</v>
          </cell>
          <cell r="DT53">
            <v>0</v>
          </cell>
          <cell r="DU53">
            <v>15.204281999999999</v>
          </cell>
        </row>
        <row r="54">
          <cell r="DS54">
            <v>1.076225</v>
          </cell>
          <cell r="DT54">
            <v>0</v>
          </cell>
          <cell r="DU54">
            <v>0.47892012499999997</v>
          </cell>
        </row>
        <row r="55">
          <cell r="DS55">
            <v>8023.3384100000003</v>
          </cell>
          <cell r="DT55">
            <v>975.22404349999999</v>
          </cell>
          <cell r="DU55">
            <v>1449.7518468999999</v>
          </cell>
        </row>
        <row r="56">
          <cell r="DS56">
            <v>1410.4053690000001</v>
          </cell>
          <cell r="DT56">
            <v>201.11631299999999</v>
          </cell>
          <cell r="DU56">
            <v>114.83441000000001</v>
          </cell>
        </row>
        <row r="57">
          <cell r="DS57">
            <v>11688.959309</v>
          </cell>
          <cell r="DT57">
            <v>1129.1424060479999</v>
          </cell>
          <cell r="DU57">
            <v>1943.0387805</v>
          </cell>
        </row>
        <row r="58">
          <cell r="DS58">
            <v>2464.1414159999999</v>
          </cell>
          <cell r="DT58">
            <v>354.24833619999998</v>
          </cell>
          <cell r="DU58">
            <v>472.70747569999997</v>
          </cell>
        </row>
        <row r="59">
          <cell r="DS59">
            <v>167.49273400000001</v>
          </cell>
          <cell r="DT59">
            <v>325.45510839999997</v>
          </cell>
          <cell r="DU59">
            <v>73.171166099999994</v>
          </cell>
        </row>
        <row r="61">
          <cell r="DS61">
            <v>922.27212179999992</v>
          </cell>
          <cell r="DT61">
            <v>0</v>
          </cell>
          <cell r="DU61">
            <v>315.72153939999998</v>
          </cell>
        </row>
        <row r="63">
          <cell r="DT63">
            <v>1883.6368086</v>
          </cell>
        </row>
        <row r="64">
          <cell r="DT64">
            <v>2927.9642801999998</v>
          </cell>
        </row>
        <row r="65">
          <cell r="DS65">
            <v>88828.690399799976</v>
          </cell>
          <cell r="DT65">
            <v>14410.1139639469</v>
          </cell>
          <cell r="DU65">
            <v>22997.280502026631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VC (for FPPPA)"/>
      <sheetName val="PLF-17-18"/>
      <sheetName val=" PLF-18-19"/>
      <sheetName val=" PLF-2019-20"/>
      <sheetName val="PLF-19-20"/>
      <sheetName val="17-18 (2)"/>
      <sheetName val=" 18-19 (2)"/>
      <sheetName val="19-20 (2)"/>
      <sheetName val=" FCVC 2019-20"/>
      <sheetName val="in Lakhs"/>
    </sheetNames>
    <sheetDataSet>
      <sheetData sheetId="0">
        <row r="5">
          <cell r="DT5">
            <v>1048.7814060000001</v>
          </cell>
          <cell r="DU5">
            <v>0</v>
          </cell>
          <cell r="DV5">
            <v>219.5055539</v>
          </cell>
        </row>
        <row r="6">
          <cell r="DT6">
            <v>1972.985136</v>
          </cell>
          <cell r="DU6">
            <v>0</v>
          </cell>
          <cell r="DV6">
            <v>623.83198179999999</v>
          </cell>
        </row>
        <row r="7">
          <cell r="DT7">
            <v>250.296774</v>
          </cell>
          <cell r="DU7">
            <v>0</v>
          </cell>
          <cell r="DV7">
            <v>62.784858300000003</v>
          </cell>
        </row>
        <row r="8">
          <cell r="DT8">
            <v>1664.0560190000001</v>
          </cell>
          <cell r="DU8">
            <v>142.02614449999999</v>
          </cell>
          <cell r="DV8">
            <v>275.9303668</v>
          </cell>
        </row>
        <row r="9">
          <cell r="DT9">
            <v>1777.891562</v>
          </cell>
          <cell r="DU9">
            <v>125.1584708</v>
          </cell>
          <cell r="DV9">
            <v>276.86794520000001</v>
          </cell>
        </row>
        <row r="10">
          <cell r="DT10">
            <v>2065.336288</v>
          </cell>
          <cell r="DU10">
            <v>208.27278419999999</v>
          </cell>
          <cell r="DV10">
            <v>321.0225193</v>
          </cell>
        </row>
        <row r="11">
          <cell r="DT11">
            <v>2577.1358089999999</v>
          </cell>
          <cell r="DU11">
            <v>176.63492149999999</v>
          </cell>
          <cell r="DV11">
            <v>350.16342059999999</v>
          </cell>
        </row>
        <row r="12">
          <cell r="DT12">
            <v>739.79458999999997</v>
          </cell>
          <cell r="DU12">
            <v>98.145579600000005</v>
          </cell>
          <cell r="DV12">
            <v>99.094899600000005</v>
          </cell>
        </row>
        <row r="13">
          <cell r="DT13">
            <v>774.65895499999999</v>
          </cell>
          <cell r="DU13">
            <v>117.71885210000001</v>
          </cell>
          <cell r="DV13">
            <v>249.77522640000001</v>
          </cell>
        </row>
        <row r="14">
          <cell r="DT14">
            <v>601.57335499999999</v>
          </cell>
          <cell r="DU14">
            <v>207.3767608</v>
          </cell>
          <cell r="DV14">
            <v>170.9726896</v>
          </cell>
        </row>
        <row r="15">
          <cell r="DT15">
            <v>4137.9811760000002</v>
          </cell>
          <cell r="DU15">
            <v>532.68268850000004</v>
          </cell>
          <cell r="DV15">
            <v>525.87688060000005</v>
          </cell>
        </row>
        <row r="16">
          <cell r="DT16">
            <v>2073.0945879999999</v>
          </cell>
          <cell r="DU16">
            <v>248.42410390000001</v>
          </cell>
          <cell r="DV16">
            <v>273.4738777</v>
          </cell>
        </row>
        <row r="17">
          <cell r="DT17">
            <v>967.05732399999999</v>
          </cell>
          <cell r="DU17">
            <v>107.4660727</v>
          </cell>
          <cell r="DV17">
            <v>207.0512683</v>
          </cell>
        </row>
        <row r="18">
          <cell r="DT18">
            <v>1901.570639</v>
          </cell>
          <cell r="DU18">
            <v>281.73697520000002</v>
          </cell>
          <cell r="DV18">
            <v>295.96709629999998</v>
          </cell>
        </row>
        <row r="19">
          <cell r="DT19">
            <v>1517.9955480000001</v>
          </cell>
          <cell r="DU19">
            <v>348.24641919999999</v>
          </cell>
          <cell r="DV19">
            <v>459.68049830000001</v>
          </cell>
        </row>
        <row r="20">
          <cell r="DT20">
            <v>713.932458</v>
          </cell>
          <cell r="DU20">
            <v>115.1255324</v>
          </cell>
          <cell r="DV20">
            <v>111.93124160000001</v>
          </cell>
        </row>
        <row r="21">
          <cell r="DT21">
            <v>1720.861339</v>
          </cell>
          <cell r="DU21">
            <v>322.53941220000002</v>
          </cell>
          <cell r="DV21">
            <v>501.81300520000002</v>
          </cell>
        </row>
        <row r="22">
          <cell r="DT22">
            <v>49.889752999999999</v>
          </cell>
          <cell r="DU22">
            <v>10.808409899999999</v>
          </cell>
          <cell r="DV22">
            <v>17.870227604299998</v>
          </cell>
        </row>
        <row r="23">
          <cell r="DT23">
            <v>91.039114999999995</v>
          </cell>
          <cell r="DU23">
            <v>0</v>
          </cell>
          <cell r="DV23">
            <v>18.6213239</v>
          </cell>
        </row>
        <row r="24">
          <cell r="DT24">
            <v>1336.92525</v>
          </cell>
          <cell r="DU24">
            <v>70.050000199999999</v>
          </cell>
          <cell r="DV24">
            <v>512.76248687488999</v>
          </cell>
        </row>
        <row r="25">
          <cell r="DT25">
            <v>1366.407704</v>
          </cell>
          <cell r="DU25">
            <v>61.519999800000001</v>
          </cell>
          <cell r="DV25">
            <v>524.1243028843312</v>
          </cell>
        </row>
        <row r="27">
          <cell r="DT27">
            <v>407.59325000000001</v>
          </cell>
          <cell r="DU27">
            <v>243.36000010000001</v>
          </cell>
          <cell r="DV27">
            <v>201.56511929999996</v>
          </cell>
        </row>
        <row r="28">
          <cell r="DT28">
            <v>131.16900000000001</v>
          </cell>
          <cell r="DU28">
            <v>29.610358300000001</v>
          </cell>
          <cell r="DV28">
            <v>30.3137574</v>
          </cell>
        </row>
        <row r="29">
          <cell r="DT29">
            <v>267.40350000000001</v>
          </cell>
          <cell r="DU29">
            <v>74.3875381</v>
          </cell>
          <cell r="DV29">
            <v>58.251799800000001</v>
          </cell>
        </row>
        <row r="30">
          <cell r="DT30">
            <v>3560.4181250000001</v>
          </cell>
          <cell r="DU30">
            <v>296.25000010000002</v>
          </cell>
          <cell r="DV30">
            <v>1357.8955137999999</v>
          </cell>
        </row>
        <row r="31">
          <cell r="DT31">
            <v>2845.8964000000001</v>
          </cell>
          <cell r="DU31">
            <v>462.75434150000001</v>
          </cell>
          <cell r="DV31">
            <v>965.45659569999998</v>
          </cell>
        </row>
        <row r="32">
          <cell r="DT32">
            <v>1997.0898749999999</v>
          </cell>
          <cell r="DU32">
            <v>134.94</v>
          </cell>
          <cell r="DV32">
            <v>804.20250257681005</v>
          </cell>
        </row>
        <row r="33">
          <cell r="DT33">
            <v>6228.6382970000004</v>
          </cell>
          <cell r="DU33">
            <v>524.85999960000004</v>
          </cell>
          <cell r="DV33">
            <v>2333.8564613222816</v>
          </cell>
        </row>
        <row r="35">
          <cell r="DT35">
            <v>2479.5468000000001</v>
          </cell>
          <cell r="DU35">
            <v>641.6700002</v>
          </cell>
          <cell r="DV35">
            <v>1006.7508314664555</v>
          </cell>
        </row>
        <row r="36">
          <cell r="DT36">
            <v>756.94490499999995</v>
          </cell>
          <cell r="DU36">
            <v>151.29863570000001</v>
          </cell>
          <cell r="DV36">
            <v>192.50718776963822</v>
          </cell>
        </row>
        <row r="37">
          <cell r="DT37">
            <v>257.07168000000001</v>
          </cell>
          <cell r="DU37">
            <v>48.024542599999997</v>
          </cell>
          <cell r="DV37">
            <v>59.781699642217539</v>
          </cell>
        </row>
        <row r="38">
          <cell r="DT38">
            <v>212.99151000000001</v>
          </cell>
          <cell r="DU38">
            <v>32.710000399999998</v>
          </cell>
          <cell r="DV38">
            <v>0</v>
          </cell>
        </row>
        <row r="39">
          <cell r="DT39">
            <v>228.12280000000001</v>
          </cell>
          <cell r="DU39">
            <v>80.270000100000004</v>
          </cell>
        </row>
        <row r="40">
          <cell r="DT40">
            <v>272.73174999999998</v>
          </cell>
          <cell r="DU40">
            <v>142.95554250000001</v>
          </cell>
          <cell r="DV40">
            <v>169.51344359999999</v>
          </cell>
        </row>
        <row r="42">
          <cell r="DT42">
            <v>285.14608199999998</v>
          </cell>
          <cell r="DU42">
            <v>286.78769060000002</v>
          </cell>
          <cell r="DV42">
            <v>152.3717245</v>
          </cell>
        </row>
        <row r="43">
          <cell r="DT43">
            <v>23.722750000000001</v>
          </cell>
          <cell r="DU43">
            <v>38.213800200000001</v>
          </cell>
          <cell r="DV43">
            <v>17.772030399999998</v>
          </cell>
        </row>
        <row r="44">
          <cell r="DT44">
            <v>341.12719800000002</v>
          </cell>
          <cell r="DU44">
            <v>182.8711533</v>
          </cell>
          <cell r="DV44">
            <v>218.6288792</v>
          </cell>
        </row>
        <row r="46">
          <cell r="DT46">
            <v>1490.2025699999999</v>
          </cell>
          <cell r="DU46">
            <v>147.52834540000001</v>
          </cell>
          <cell r="DV46">
            <v>212.81583180000001</v>
          </cell>
        </row>
        <row r="47">
          <cell r="DT47">
            <v>957.21500000000003</v>
          </cell>
          <cell r="DU47">
            <v>105.7609708</v>
          </cell>
          <cell r="DV47">
            <v>106.8901176</v>
          </cell>
        </row>
        <row r="48">
          <cell r="DT48">
            <v>60.261451999999998</v>
          </cell>
          <cell r="DU48">
            <v>3.0522266999999998</v>
          </cell>
          <cell r="DV48">
            <v>16.248728799999999</v>
          </cell>
        </row>
        <row r="49">
          <cell r="DT49">
            <v>1594.92805</v>
          </cell>
          <cell r="DU49">
            <v>253.847725</v>
          </cell>
          <cell r="DV49">
            <v>232.5290363</v>
          </cell>
        </row>
        <row r="50">
          <cell r="DT50">
            <v>485.88875000000002</v>
          </cell>
          <cell r="DU50">
            <v>112.1816651</v>
          </cell>
          <cell r="DV50">
            <v>111.0107623</v>
          </cell>
        </row>
        <row r="51">
          <cell r="DT51">
            <v>30.882868999999999</v>
          </cell>
          <cell r="DU51">
            <v>0</v>
          </cell>
          <cell r="DV51">
            <v>6.6614190000000004</v>
          </cell>
        </row>
        <row r="52">
          <cell r="DT52">
            <v>7559.5192459999998</v>
          </cell>
          <cell r="DU52">
            <v>0</v>
          </cell>
          <cell r="DV52">
            <v>2852.2496440999998</v>
          </cell>
        </row>
        <row r="53">
          <cell r="DT53">
            <v>1959.2818150000001</v>
          </cell>
          <cell r="DU53">
            <v>0</v>
          </cell>
          <cell r="DV53">
            <v>1993.8360772999999</v>
          </cell>
        </row>
        <row r="54">
          <cell r="DT54">
            <v>79.796171000000001</v>
          </cell>
          <cell r="DU54">
            <v>0</v>
          </cell>
          <cell r="DV54">
            <v>29.442667176999997</v>
          </cell>
        </row>
        <row r="55">
          <cell r="DT55">
            <v>129.96102500000001</v>
          </cell>
          <cell r="DU55">
            <v>0</v>
          </cell>
          <cell r="DV55">
            <v>72.024313875000004</v>
          </cell>
        </row>
        <row r="56">
          <cell r="DT56">
            <v>10067.536639</v>
          </cell>
          <cell r="DU56">
            <v>1047.0457871000001</v>
          </cell>
          <cell r="DV56">
            <v>3067.7536556999999</v>
          </cell>
        </row>
        <row r="57">
          <cell r="DT57">
            <v>1404.8597500000001</v>
          </cell>
          <cell r="DU57">
            <v>196.758805</v>
          </cell>
          <cell r="DV57">
            <v>113.2365211</v>
          </cell>
        </row>
        <row r="58">
          <cell r="DT58">
            <v>12091.268291</v>
          </cell>
          <cell r="DU58">
            <v>1139.9107730000001</v>
          </cell>
          <cell r="DV58">
            <v>2216.1417729</v>
          </cell>
        </row>
        <row r="60">
          <cell r="DT60">
            <v>479.79544399999997</v>
          </cell>
          <cell r="DU60">
            <v>306.17971799999998</v>
          </cell>
          <cell r="DV60">
            <v>309.75420630000002</v>
          </cell>
        </row>
        <row r="62">
          <cell r="DT62">
            <v>4244.8662336380003</v>
          </cell>
          <cell r="DU62">
            <v>0</v>
          </cell>
          <cell r="DV62">
            <v>1556.587181012</v>
          </cell>
        </row>
        <row r="64">
          <cell r="DU64">
            <v>2061.8715412000001</v>
          </cell>
        </row>
        <row r="65">
          <cell r="DU65">
            <v>2645.5921137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7"/>
  <sheetViews>
    <sheetView tabSelected="1" zoomScale="70" zoomScaleNormal="70" workbookViewId="0">
      <selection activeCell="P14" sqref="P14"/>
    </sheetView>
  </sheetViews>
  <sheetFormatPr defaultColWidth="9.140625" defaultRowHeight="15.75"/>
  <cols>
    <col min="1" max="1" width="9.140625" style="5"/>
    <col min="2" max="2" width="8.28515625" style="1" bestFit="1" customWidth="1"/>
    <col min="3" max="3" width="42.85546875" style="1" bestFit="1" customWidth="1"/>
    <col min="4" max="4" width="12.28515625" style="3" customWidth="1"/>
    <col min="5" max="5" width="13.5703125" style="3" hidden="1" customWidth="1"/>
    <col min="6" max="6" width="13.7109375" style="3" bestFit="1" customWidth="1"/>
    <col min="7" max="9" width="10.42578125" style="3" hidden="1" customWidth="1"/>
    <col min="10" max="10" width="13.7109375" style="3" hidden="1" customWidth="1"/>
    <col min="11" max="11" width="8.5703125" style="3" hidden="1" customWidth="1"/>
    <col min="12" max="12" width="11" style="3" hidden="1" customWidth="1"/>
    <col min="13" max="16384" width="9.140625" style="5"/>
  </cols>
  <sheetData>
    <row r="1" spans="2:12">
      <c r="B1" s="105" t="s">
        <v>120</v>
      </c>
      <c r="C1" s="106"/>
      <c r="D1" s="106"/>
      <c r="E1" s="106"/>
      <c r="F1" s="107"/>
      <c r="L1" s="4"/>
    </row>
    <row r="2" spans="2:12" s="6" customFormat="1">
      <c r="B2" s="86" t="s">
        <v>0</v>
      </c>
      <c r="C2" s="87" t="s">
        <v>1</v>
      </c>
      <c r="D2" s="88" t="s">
        <v>2</v>
      </c>
      <c r="E2" s="89"/>
      <c r="F2" s="89"/>
      <c r="G2" s="89"/>
      <c r="H2" s="89"/>
      <c r="I2" s="89"/>
      <c r="J2" s="89"/>
      <c r="K2" s="89"/>
      <c r="L2" s="90"/>
    </row>
    <row r="3" spans="2:12" s="6" customFormat="1" ht="31.5">
      <c r="B3" s="86"/>
      <c r="C3" s="87"/>
      <c r="D3" s="7" t="s">
        <v>3</v>
      </c>
      <c r="E3" s="7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2:12" s="6" customFormat="1">
      <c r="B4" s="9" t="s">
        <v>12</v>
      </c>
      <c r="C4" s="10" t="s">
        <v>13</v>
      </c>
      <c r="D4" s="9"/>
      <c r="E4" s="9"/>
      <c r="F4" s="11"/>
      <c r="G4" s="11"/>
      <c r="H4" s="11"/>
      <c r="I4" s="11"/>
      <c r="J4" s="11"/>
      <c r="K4" s="11"/>
      <c r="L4" s="11"/>
    </row>
    <row r="5" spans="2:12" s="6" customFormat="1">
      <c r="B5" s="12">
        <v>1</v>
      </c>
      <c r="C5" s="13" t="s">
        <v>14</v>
      </c>
      <c r="D5" s="91" t="s">
        <v>15</v>
      </c>
      <c r="E5" s="92"/>
      <c r="F5" s="14">
        <f>+'[1]FCVC (for FPPPA)'!DS5</f>
        <v>539.1585</v>
      </c>
      <c r="G5" s="15">
        <f>+'[1]FCVC (for FPPPA)'!DT5</f>
        <v>0</v>
      </c>
      <c r="H5" s="14">
        <f>+'[1]FCVC (for FPPPA)'!DU5</f>
        <v>112.4049287</v>
      </c>
      <c r="I5" s="14">
        <f>+G5+H5</f>
        <v>112.4049287</v>
      </c>
      <c r="J5" s="16">
        <f>IF(F5&gt;0,(G5/F5*10),0)</f>
        <v>0</v>
      </c>
      <c r="K5" s="17">
        <f>IF(F5&gt;0,(H5/F5*10),0)</f>
        <v>2.0848216006981248</v>
      </c>
      <c r="L5" s="17">
        <f>+J5+K5</f>
        <v>2.0848216006981248</v>
      </c>
    </row>
    <row r="6" spans="2:12" s="6" customFormat="1">
      <c r="B6" s="12">
        <v>2</v>
      </c>
      <c r="C6" s="13" t="s">
        <v>16</v>
      </c>
      <c r="D6" s="91" t="s">
        <v>15</v>
      </c>
      <c r="E6" s="92"/>
      <c r="F6" s="14">
        <f>+'[1]FCVC (for FPPPA)'!DS6</f>
        <v>1292.3326259999999</v>
      </c>
      <c r="G6" s="15">
        <f>+'[1]FCVC (for FPPPA)'!DT6</f>
        <v>0</v>
      </c>
      <c r="H6" s="14">
        <f>+'[1]FCVC (for FPPPA)'!DU6</f>
        <v>400.25087689999998</v>
      </c>
      <c r="I6" s="14">
        <f>+G6+H6</f>
        <v>400.25087689999998</v>
      </c>
      <c r="J6" s="16">
        <f>IF(F6&gt;0,(G6/F6*10),0)</f>
        <v>0</v>
      </c>
      <c r="K6" s="17">
        <f>IF(F6&gt;0,(H6/F6*10),0)</f>
        <v>3.0971196489780488</v>
      </c>
      <c r="L6" s="17">
        <f>+J6+K6</f>
        <v>3.0971196489780488</v>
      </c>
    </row>
    <row r="7" spans="2:12" s="6" customFormat="1">
      <c r="B7" s="12">
        <v>3</v>
      </c>
      <c r="C7" s="13" t="s">
        <v>17</v>
      </c>
      <c r="D7" s="91" t="s">
        <v>15</v>
      </c>
      <c r="E7" s="92"/>
      <c r="F7" s="15">
        <f>+'[1]FCVC (for FPPPA)'!DS7</f>
        <v>0</v>
      </c>
      <c r="G7" s="15">
        <f>+'[1]FCVC (for FPPPA)'!DT7</f>
        <v>0</v>
      </c>
      <c r="H7" s="15">
        <f>+'[1]FCVC (for FPPPA)'!DU7</f>
        <v>3.9676000000000003E-2</v>
      </c>
      <c r="I7" s="15">
        <f>+G7+H7</f>
        <v>3.9676000000000003E-2</v>
      </c>
      <c r="J7" s="16">
        <f>IF(F7&gt;0,(G7/F7*10),0)</f>
        <v>0</v>
      </c>
      <c r="K7" s="16">
        <f>IF(F7&gt;0,(H7/F7*10),0)</f>
        <v>0</v>
      </c>
      <c r="L7" s="16">
        <f>+J7+K7</f>
        <v>0</v>
      </c>
    </row>
    <row r="8" spans="2:12" s="6" customFormat="1">
      <c r="B8" s="18"/>
      <c r="C8" s="19" t="s">
        <v>18</v>
      </c>
      <c r="D8" s="20"/>
      <c r="E8" s="20"/>
      <c r="F8" s="21">
        <f>SUM(F5:F7)</f>
        <v>1831.4911259999999</v>
      </c>
      <c r="G8" s="22">
        <f>SUM(G5:G7)</f>
        <v>0</v>
      </c>
      <c r="H8" s="21">
        <f>SUM(H5:H7)</f>
        <v>512.69548159999999</v>
      </c>
      <c r="I8" s="21">
        <f>SUM(I5:I7)</f>
        <v>512.69548159999999</v>
      </c>
      <c r="J8" s="23">
        <f>IF(F8&gt;0,(G8/F8*10),0)</f>
        <v>0</v>
      </c>
      <c r="K8" s="24">
        <f>IF(F8&gt;0,(H8/F8*10),0)</f>
        <v>2.7993336922124952</v>
      </c>
      <c r="L8" s="24">
        <f>IF(F8&gt;0,(I8/F8*10),0)</f>
        <v>2.7993336922124952</v>
      </c>
    </row>
    <row r="9" spans="2:12" s="6" customFormat="1">
      <c r="B9" s="12">
        <v>4</v>
      </c>
      <c r="C9" s="25" t="s">
        <v>19</v>
      </c>
      <c r="D9" s="26">
        <v>0.91810000000000003</v>
      </c>
      <c r="E9" s="26">
        <v>0.80056267222553112</v>
      </c>
      <c r="F9" s="14">
        <f>+'[1]FCVC (for FPPPA)'!DS8</f>
        <v>1612.973645</v>
      </c>
      <c r="G9" s="14">
        <f>+'[1]FCVC (for FPPPA)'!DT8</f>
        <v>22.785397100000001</v>
      </c>
      <c r="H9" s="14">
        <f>+'[1]FCVC (for FPPPA)'!DU8</f>
        <v>261.63636289999999</v>
      </c>
      <c r="I9" s="14">
        <f t="shared" ref="I9:I22" si="0">+G9+H9</f>
        <v>284.42176000000001</v>
      </c>
      <c r="J9" s="16">
        <f t="shared" ref="J9:J22" si="1">IF(F9&gt;0,(G9/F9*10),0)</f>
        <v>0.14126329447868941</v>
      </c>
      <c r="K9" s="17">
        <f t="shared" ref="K9:K22" si="2">IF(F9&gt;0,(H9/F9*10),0)</f>
        <v>1.6220746303638456</v>
      </c>
      <c r="L9" s="17">
        <f t="shared" ref="L9:L22" si="3">+J9+K9</f>
        <v>1.7633379248425349</v>
      </c>
    </row>
    <row r="10" spans="2:12" s="6" customFormat="1">
      <c r="B10" s="12">
        <v>5</v>
      </c>
      <c r="C10" s="25" t="s">
        <v>20</v>
      </c>
      <c r="D10" s="26">
        <v>0.91859999999999997</v>
      </c>
      <c r="E10" s="26">
        <v>0.85763411140406187</v>
      </c>
      <c r="F10" s="14">
        <f>+'[1]FCVC (for FPPPA)'!DS9</f>
        <v>1795.5770809999999</v>
      </c>
      <c r="G10" s="14">
        <f>+'[1]FCVC (for FPPPA)'!DT9</f>
        <v>127.9378904</v>
      </c>
      <c r="H10" s="14">
        <f>+'[1]FCVC (for FPPPA)'!DU9</f>
        <v>272.98278310000001</v>
      </c>
      <c r="I10" s="14">
        <f t="shared" si="0"/>
        <v>400.92067350000002</v>
      </c>
      <c r="J10" s="16">
        <f t="shared" si="1"/>
        <v>0.71251683792237053</v>
      </c>
      <c r="K10" s="17">
        <f t="shared" si="2"/>
        <v>1.5203066801675222</v>
      </c>
      <c r="L10" s="17">
        <f t="shared" si="3"/>
        <v>2.2328235180898925</v>
      </c>
    </row>
    <row r="11" spans="2:12" s="6" customFormat="1">
      <c r="B11" s="12">
        <v>6</v>
      </c>
      <c r="C11" s="25" t="s">
        <v>21</v>
      </c>
      <c r="D11" s="26">
        <v>0.95299999999999996</v>
      </c>
      <c r="E11" s="26">
        <v>0.89083191154255503</v>
      </c>
      <c r="F11" s="14">
        <f>+'[1]FCVC (for FPPPA)'!DS10</f>
        <v>2075.7808869999999</v>
      </c>
      <c r="G11" s="14">
        <f>+'[1]FCVC (for FPPPA)'!DT10</f>
        <v>211.8065685</v>
      </c>
      <c r="H11" s="14">
        <f>+'[1]FCVC (for FPPPA)'!DU10</f>
        <v>316.23977259999998</v>
      </c>
      <c r="I11" s="14">
        <f t="shared" si="0"/>
        <v>528.04634109999995</v>
      </c>
      <c r="J11" s="16">
        <f t="shared" si="1"/>
        <v>1.0203705498325075</v>
      </c>
      <c r="K11" s="17">
        <f t="shared" si="2"/>
        <v>1.523473766333026</v>
      </c>
      <c r="L11" s="17">
        <f t="shared" si="3"/>
        <v>2.5438443161655337</v>
      </c>
    </row>
    <row r="12" spans="2:12" s="6" customFormat="1">
      <c r="B12" s="12">
        <v>7</v>
      </c>
      <c r="C12" s="25" t="s">
        <v>22</v>
      </c>
      <c r="D12" s="26">
        <v>0.90300000000000002</v>
      </c>
      <c r="E12" s="26">
        <v>0.8405278478564181</v>
      </c>
      <c r="F12" s="14">
        <f>+'[1]FCVC (for FPPPA)'!DS11</f>
        <v>2650.6886209999998</v>
      </c>
      <c r="G12" s="14">
        <f>+'[1]FCVC (for FPPPA)'!DT11</f>
        <v>22.793696000000001</v>
      </c>
      <c r="H12" s="14">
        <f>+'[1]FCVC (for FPPPA)'!DU11</f>
        <v>387.14354850000001</v>
      </c>
      <c r="I12" s="14">
        <f t="shared" si="0"/>
        <v>409.93724450000002</v>
      </c>
      <c r="J12" s="16">
        <f t="shared" si="1"/>
        <v>8.5991601651803376E-2</v>
      </c>
      <c r="K12" s="17">
        <f t="shared" si="2"/>
        <v>1.4605395195530213</v>
      </c>
      <c r="L12" s="17">
        <f t="shared" si="3"/>
        <v>1.5465311212048247</v>
      </c>
    </row>
    <row r="13" spans="2:12" s="6" customFormat="1">
      <c r="B13" s="12">
        <v>8</v>
      </c>
      <c r="C13" s="25" t="s">
        <v>23</v>
      </c>
      <c r="D13" s="26">
        <v>0.90390000000000004</v>
      </c>
      <c r="E13" s="26">
        <v>0.85270232710235916</v>
      </c>
      <c r="F13" s="14">
        <f>+'[1]FCVC (for FPPPA)'!DS12</f>
        <v>717.08854899999994</v>
      </c>
      <c r="G13" s="14">
        <f>+'[1]FCVC (for FPPPA)'!DT12</f>
        <v>98.178073699999999</v>
      </c>
      <c r="H13" s="14">
        <f>+'[1]FCVC (for FPPPA)'!DU12</f>
        <v>102.87958380000001</v>
      </c>
      <c r="I13" s="14">
        <f t="shared" si="0"/>
        <v>201.0576575</v>
      </c>
      <c r="J13" s="16">
        <f t="shared" si="1"/>
        <v>1.3691206453779254</v>
      </c>
      <c r="K13" s="17">
        <f t="shared" si="2"/>
        <v>1.4346845162074959</v>
      </c>
      <c r="L13" s="17">
        <f t="shared" si="3"/>
        <v>2.8038051615854211</v>
      </c>
    </row>
    <row r="14" spans="2:12" s="6" customFormat="1">
      <c r="B14" s="12">
        <v>9</v>
      </c>
      <c r="C14" s="25" t="s">
        <v>24</v>
      </c>
      <c r="D14" s="26">
        <v>0.98580000000000001</v>
      </c>
      <c r="E14" s="26">
        <v>0.42487959673284009</v>
      </c>
      <c r="F14" s="14">
        <f>+'[1]FCVC (for FPPPA)'!DS13</f>
        <v>696.00376500000004</v>
      </c>
      <c r="G14" s="14">
        <f>+'[1]FCVC (for FPPPA)'!DT13</f>
        <v>-25.953092399999999</v>
      </c>
      <c r="H14" s="14">
        <f>+'[1]FCVC (for FPPPA)'!DU13</f>
        <v>177.6871088</v>
      </c>
      <c r="I14" s="14">
        <f t="shared" si="0"/>
        <v>151.7340164</v>
      </c>
      <c r="J14" s="16">
        <f t="shared" si="1"/>
        <v>-0.37288724149358582</v>
      </c>
      <c r="K14" s="17">
        <f t="shared" si="2"/>
        <v>2.5529618909460927</v>
      </c>
      <c r="L14" s="17">
        <f t="shared" si="3"/>
        <v>2.1800746494525067</v>
      </c>
    </row>
    <row r="15" spans="2:12" s="6" customFormat="1">
      <c r="B15" s="12">
        <v>10</v>
      </c>
      <c r="C15" s="25" t="s">
        <v>25</v>
      </c>
      <c r="D15" s="26">
        <v>0.91259999999999997</v>
      </c>
      <c r="E15" s="26">
        <v>0.5895188500664702</v>
      </c>
      <c r="F15" s="14">
        <f>+'[1]FCVC (for FPPPA)'!DS14</f>
        <v>1115.5777889999999</v>
      </c>
      <c r="G15" s="14">
        <f>+'[1]FCVC (for FPPPA)'!DT14</f>
        <v>131.9905249</v>
      </c>
      <c r="H15" s="14">
        <f>+'[1]FCVC (for FPPPA)'!DU14</f>
        <v>267.24155450000001</v>
      </c>
      <c r="I15" s="14">
        <f t="shared" si="0"/>
        <v>399.23207939999998</v>
      </c>
      <c r="J15" s="16">
        <f t="shared" si="1"/>
        <v>1.1831584153205115</v>
      </c>
      <c r="K15" s="17">
        <f t="shared" si="2"/>
        <v>2.3955438799077777</v>
      </c>
      <c r="L15" s="17">
        <f t="shared" si="3"/>
        <v>3.5787022952282892</v>
      </c>
    </row>
    <row r="16" spans="2:12" s="6" customFormat="1">
      <c r="B16" s="12">
        <v>11</v>
      </c>
      <c r="C16" s="25" t="s">
        <v>26</v>
      </c>
      <c r="D16" s="26">
        <v>0.88500000000000001</v>
      </c>
      <c r="E16" s="26">
        <v>0.83251031857771018</v>
      </c>
      <c r="F16" s="14">
        <f>+'[1]FCVC (for FPPPA)'!DS15</f>
        <v>3938.1068110000001</v>
      </c>
      <c r="G16" s="14">
        <f>+'[1]FCVC (for FPPPA)'!DT15</f>
        <v>519.01645399999995</v>
      </c>
      <c r="H16" s="14">
        <f>+'[1]FCVC (for FPPPA)'!DU15</f>
        <v>512.50612060000003</v>
      </c>
      <c r="I16" s="14">
        <f t="shared" si="0"/>
        <v>1031.5225746000001</v>
      </c>
      <c r="J16" s="16">
        <f t="shared" si="1"/>
        <v>1.3179339182732999</v>
      </c>
      <c r="K16" s="17">
        <f t="shared" si="2"/>
        <v>1.3014022859117418</v>
      </c>
      <c r="L16" s="17">
        <f t="shared" si="3"/>
        <v>2.6193362041850419</v>
      </c>
    </row>
    <row r="17" spans="2:12" s="6" customFormat="1">
      <c r="B17" s="12">
        <v>12</v>
      </c>
      <c r="C17" s="25" t="s">
        <v>27</v>
      </c>
      <c r="D17" s="26">
        <v>0.89780000000000004</v>
      </c>
      <c r="E17" s="26">
        <v>0.89128949348892272</v>
      </c>
      <c r="F17" s="14">
        <f>+'[1]FCVC (for FPPPA)'!DS16</f>
        <v>2013.1216959999999</v>
      </c>
      <c r="G17" s="14">
        <f>+'[1]FCVC (for FPPPA)'!DT16</f>
        <v>250.13447589089998</v>
      </c>
      <c r="H17" s="14">
        <f>+'[1]FCVC (for FPPPA)'!DU16</f>
        <v>270.638990509</v>
      </c>
      <c r="I17" s="14">
        <f t="shared" si="0"/>
        <v>520.77346639989992</v>
      </c>
      <c r="J17" s="16">
        <f t="shared" si="1"/>
        <v>1.2425203920255201</v>
      </c>
      <c r="K17" s="17">
        <f t="shared" si="2"/>
        <v>1.3443747143888514</v>
      </c>
      <c r="L17" s="17">
        <f t="shared" si="3"/>
        <v>2.5868951064143717</v>
      </c>
    </row>
    <row r="18" spans="2:12" s="6" customFormat="1">
      <c r="B18" s="12">
        <v>13</v>
      </c>
      <c r="C18" s="25" t="s">
        <v>28</v>
      </c>
      <c r="D18" s="26">
        <v>0.93969999999999998</v>
      </c>
      <c r="E18" s="26">
        <v>0.81179999999999997</v>
      </c>
      <c r="F18" s="14">
        <f>+'[1]FCVC (for FPPPA)'!DS17</f>
        <v>909.82190400000002</v>
      </c>
      <c r="G18" s="14">
        <f>+'[1]FCVC (for FPPPA)'!DT17</f>
        <v>105.79435530000001</v>
      </c>
      <c r="H18" s="14">
        <f>+'[1]FCVC (for FPPPA)'!DU17</f>
        <v>210.04597319999999</v>
      </c>
      <c r="I18" s="14">
        <f t="shared" si="0"/>
        <v>315.8403285</v>
      </c>
      <c r="J18" s="16">
        <f t="shared" si="1"/>
        <v>1.1628029049957891</v>
      </c>
      <c r="K18" s="17">
        <f t="shared" si="2"/>
        <v>2.3086493331996101</v>
      </c>
      <c r="L18" s="17">
        <f t="shared" si="3"/>
        <v>3.4714522381953992</v>
      </c>
    </row>
    <row r="19" spans="2:12" s="6" customFormat="1">
      <c r="B19" s="27">
        <v>14</v>
      </c>
      <c r="C19" s="25" t="s">
        <v>29</v>
      </c>
      <c r="D19" s="26">
        <v>0.90959999999999996</v>
      </c>
      <c r="E19" s="26">
        <v>0.8450957543759513</v>
      </c>
      <c r="F19" s="14">
        <f>+'[1]FCVC (for FPPPA)'!DS18</f>
        <v>1776.7293139999999</v>
      </c>
      <c r="G19" s="14">
        <f>+'[1]FCVC (for FPPPA)'!DT18</f>
        <v>279.6390786</v>
      </c>
      <c r="H19" s="14">
        <f>+'[1]FCVC (for FPPPA)'!DU18</f>
        <v>269.1343415</v>
      </c>
      <c r="I19" s="14">
        <f t="shared" si="0"/>
        <v>548.77342010000007</v>
      </c>
      <c r="J19" s="16">
        <f t="shared" si="1"/>
        <v>1.5738980406105911</v>
      </c>
      <c r="K19" s="17">
        <f t="shared" si="2"/>
        <v>1.5147740253921427</v>
      </c>
      <c r="L19" s="17">
        <f t="shared" si="3"/>
        <v>3.0886720660027338</v>
      </c>
    </row>
    <row r="20" spans="2:12" s="6" customFormat="1">
      <c r="B20" s="27">
        <v>15</v>
      </c>
      <c r="C20" s="25" t="s">
        <v>30</v>
      </c>
      <c r="D20" s="26">
        <v>0.76749999999999996</v>
      </c>
      <c r="E20" s="26">
        <v>0.61504774210426183</v>
      </c>
      <c r="F20" s="14">
        <f>+'[1]FCVC (for FPPPA)'!DS19</f>
        <v>1293.0763730000001</v>
      </c>
      <c r="G20" s="14">
        <f>+'[1]FCVC (for FPPPA)'!DT19</f>
        <v>319.66510549999998</v>
      </c>
      <c r="H20" s="14">
        <f>+'[1]FCVC (for FPPPA)'!DU19</f>
        <v>361.09850469999998</v>
      </c>
      <c r="I20" s="14">
        <f t="shared" si="0"/>
        <v>680.7636101999999</v>
      </c>
      <c r="J20" s="16">
        <f t="shared" si="1"/>
        <v>2.4721285778222164</v>
      </c>
      <c r="K20" s="17">
        <f t="shared" si="2"/>
        <v>2.7925535740958125</v>
      </c>
      <c r="L20" s="17">
        <f t="shared" si="3"/>
        <v>5.2646821519180289</v>
      </c>
    </row>
    <row r="21" spans="2:12" s="28" customFormat="1">
      <c r="B21" s="27">
        <v>16</v>
      </c>
      <c r="C21" s="25" t="s">
        <v>31</v>
      </c>
      <c r="D21" s="26">
        <v>0.99070000000000003</v>
      </c>
      <c r="E21" s="26">
        <v>0.95720000000000005</v>
      </c>
      <c r="F21" s="14">
        <f>+'[1]FCVC (for FPPPA)'!DS20</f>
        <v>783.61302000000001</v>
      </c>
      <c r="G21" s="14">
        <f>+'[1]FCVC (for FPPPA)'!DT20</f>
        <v>118.29724710000001</v>
      </c>
      <c r="H21" s="14">
        <f>+'[1]FCVC (for FPPPA)'!DU20</f>
        <v>119.8967406</v>
      </c>
      <c r="I21" s="14">
        <f t="shared" si="0"/>
        <v>238.19398770000001</v>
      </c>
      <c r="J21" s="16">
        <f t="shared" si="1"/>
        <v>1.5096386109051636</v>
      </c>
      <c r="K21" s="17">
        <f t="shared" si="2"/>
        <v>1.5300503889024202</v>
      </c>
      <c r="L21" s="17">
        <f t="shared" si="3"/>
        <v>3.0396889998075838</v>
      </c>
    </row>
    <row r="22" spans="2:12" s="28" customFormat="1">
      <c r="B22" s="27">
        <v>17</v>
      </c>
      <c r="C22" s="25" t="s">
        <v>32</v>
      </c>
      <c r="D22" s="26">
        <v>0.439</v>
      </c>
      <c r="E22" s="26">
        <v>0.30447086826375225</v>
      </c>
      <c r="F22" s="14">
        <f>+'[1]FCVC (for FPPPA)'!DS21</f>
        <v>709.162375</v>
      </c>
      <c r="G22" s="14">
        <f>+'[1]FCVC (for FPPPA)'!DT21</f>
        <v>124.2162754</v>
      </c>
      <c r="H22" s="14">
        <f>+'[1]FCVC (for FPPPA)'!DU21</f>
        <v>181.93389199999999</v>
      </c>
      <c r="I22" s="14">
        <f t="shared" si="0"/>
        <v>306.15016739999999</v>
      </c>
      <c r="J22" s="16">
        <f t="shared" si="1"/>
        <v>1.7515914518166591</v>
      </c>
      <c r="K22" s="17">
        <f t="shared" si="2"/>
        <v>2.565475812221425</v>
      </c>
      <c r="L22" s="17">
        <f t="shared" si="3"/>
        <v>4.3170672640380836</v>
      </c>
    </row>
    <row r="23" spans="2:12" s="6" customFormat="1">
      <c r="B23" s="18"/>
      <c r="C23" s="19" t="s">
        <v>33</v>
      </c>
      <c r="D23" s="20"/>
      <c r="E23" s="20"/>
      <c r="F23" s="21">
        <f>SUM(F9:F22)</f>
        <v>22087.321830000001</v>
      </c>
      <c r="G23" s="21">
        <f>SUM(G9:G22)</f>
        <v>2306.3020499908998</v>
      </c>
      <c r="H23" s="21">
        <f>SUM(H9:H22)</f>
        <v>3711.0652773090001</v>
      </c>
      <c r="I23" s="21">
        <f>SUM(I9:I22)</f>
        <v>6017.3673272999004</v>
      </c>
      <c r="J23" s="24">
        <f>IF(F23&gt;0,(G23/F23*10),0)</f>
        <v>1.044174602852201</v>
      </c>
      <c r="K23" s="24">
        <f>IF(F23&gt;0,(H23/F23*10),0)</f>
        <v>1.6801789306426747</v>
      </c>
      <c r="L23" s="24">
        <f>IF(F23&gt;0,(I23/F23*10),0)</f>
        <v>2.7243535334948756</v>
      </c>
    </row>
    <row r="24" spans="2:12" s="6" customFormat="1">
      <c r="B24" s="12">
        <v>21</v>
      </c>
      <c r="C24" s="13" t="s">
        <v>34</v>
      </c>
      <c r="D24" s="91" t="s">
        <v>15</v>
      </c>
      <c r="E24" s="92"/>
      <c r="F24" s="14">
        <f>+'[1]FCVC (for FPPPA)'!DS22</f>
        <v>145.90293399999999</v>
      </c>
      <c r="G24" s="15">
        <f>+'[1]FCVC (for FPPPA)'!DT22</f>
        <v>0</v>
      </c>
      <c r="H24" s="14">
        <f>+'[1]FCVC (for FPPPA)'!DU22</f>
        <v>29.602318199999999</v>
      </c>
      <c r="I24" s="14">
        <f>+G24+H24</f>
        <v>29.602318199999999</v>
      </c>
      <c r="J24" s="16">
        <f>IF(F24&gt;0,(G24/F24*10),0)</f>
        <v>0</v>
      </c>
      <c r="K24" s="17">
        <f>IF(F24&gt;0,(H24/F24*10),0)</f>
        <v>2.0289049293552934</v>
      </c>
      <c r="L24" s="17">
        <f>+J24+K24</f>
        <v>2.0289049293552934</v>
      </c>
    </row>
    <row r="25" spans="2:12" s="6" customFormat="1">
      <c r="B25" s="29"/>
      <c r="C25" s="30" t="s">
        <v>35</v>
      </c>
      <c r="D25" s="31"/>
      <c r="E25" s="31"/>
      <c r="F25" s="32">
        <f>F8+F23+F24</f>
        <v>24064.715890000003</v>
      </c>
      <c r="G25" s="32">
        <f>G8+G23+G24</f>
        <v>2306.3020499908998</v>
      </c>
      <c r="H25" s="32">
        <f>H8+H23+H24</f>
        <v>4253.3630771090002</v>
      </c>
      <c r="I25" s="32">
        <f>I8+I23+I24</f>
        <v>6559.6651270999</v>
      </c>
      <c r="J25" s="33">
        <f>IF(F25&gt;0,(G25/F25*10),0)</f>
        <v>0.95837493387955375</v>
      </c>
      <c r="K25" s="33">
        <f>IF(F25&gt;0,(H25/F25*10),0)</f>
        <v>1.7674686443634551</v>
      </c>
      <c r="L25" s="33">
        <f>IF(F25&gt;0,(I25/F25*10),0)</f>
        <v>2.7258435782430093</v>
      </c>
    </row>
    <row r="26" spans="2:12" s="6" customFormat="1">
      <c r="B26" s="20" t="s">
        <v>36</v>
      </c>
      <c r="C26" s="34" t="s">
        <v>37</v>
      </c>
      <c r="D26" s="20"/>
      <c r="E26" s="20"/>
      <c r="F26" s="14"/>
      <c r="G26" s="14"/>
      <c r="H26" s="14"/>
      <c r="I26" s="14"/>
      <c r="J26" s="14"/>
      <c r="K26" s="14"/>
      <c r="L26" s="14"/>
    </row>
    <row r="27" spans="2:12" s="6" customFormat="1">
      <c r="B27" s="12">
        <v>1</v>
      </c>
      <c r="C27" s="35" t="s">
        <v>38</v>
      </c>
      <c r="D27" s="36">
        <v>0.92</v>
      </c>
      <c r="E27" s="37">
        <v>0.78900000000000003</v>
      </c>
      <c r="F27" s="14">
        <f>+'[1]FCVC (for FPPPA)'!DS23</f>
        <v>1313.7539999999999</v>
      </c>
      <c r="G27" s="14">
        <f>+'[1]FCVC (for FPPPA)'!DT23</f>
        <v>22.970413099999998</v>
      </c>
      <c r="H27" s="14">
        <f>+'[1]FCVC (for FPPPA)'!DU23</f>
        <v>460.17732689980659</v>
      </c>
      <c r="I27" s="14">
        <f t="shared" ref="I27:I41" si="4">+G27+H27</f>
        <v>483.14773999980656</v>
      </c>
      <c r="J27" s="16">
        <f t="shared" ref="J27:J41" si="5">IF(F27&gt;0,(G27/F27*10),0)</f>
        <v>0.17484561873836349</v>
      </c>
      <c r="K27" s="17">
        <f t="shared" ref="K27:K41" si="6">IF(F27&gt;0,(H27/F27*10),0)</f>
        <v>3.5027663238308437</v>
      </c>
      <c r="L27" s="17">
        <f t="shared" ref="L27:L41" si="7">+J27+K27</f>
        <v>3.6776119425692073</v>
      </c>
    </row>
    <row r="28" spans="2:12" s="6" customFormat="1">
      <c r="B28" s="12">
        <v>2</v>
      </c>
      <c r="C28" s="35" t="s">
        <v>39</v>
      </c>
      <c r="D28" s="36">
        <v>1</v>
      </c>
      <c r="E28" s="37">
        <v>0.81</v>
      </c>
      <c r="F28" s="14">
        <f>+'[1]FCVC (for FPPPA)'!DS24</f>
        <v>1341.0789830000001</v>
      </c>
      <c r="G28" s="14">
        <f>+'[1]FCVC (for FPPPA)'!DT24</f>
        <v>62.348396064999996</v>
      </c>
      <c r="H28" s="14">
        <f>+'[1]FCVC (for FPPPA)'!DU24</f>
        <v>429.99378883540305</v>
      </c>
      <c r="I28" s="14">
        <f t="shared" si="4"/>
        <v>492.34218490040303</v>
      </c>
      <c r="J28" s="16">
        <f t="shared" si="5"/>
        <v>0.46491218530266082</v>
      </c>
      <c r="K28" s="17">
        <f t="shared" si="6"/>
        <v>3.2063271014321981</v>
      </c>
      <c r="L28" s="17">
        <f t="shared" si="7"/>
        <v>3.6712392867348589</v>
      </c>
    </row>
    <row r="29" spans="2:12" s="6" customFormat="1">
      <c r="B29" s="12">
        <v>3</v>
      </c>
      <c r="C29" s="35" t="s">
        <v>40</v>
      </c>
      <c r="D29" s="36">
        <v>0.9</v>
      </c>
      <c r="E29" s="37">
        <v>7.8700000000000006E-2</v>
      </c>
      <c r="F29" s="14">
        <f>+'[1]FCVC (for FPPPA)'!DS26</f>
        <v>250.447642</v>
      </c>
      <c r="G29" s="14">
        <f>+'[1]FCVC (for FPPPA)'!DT26</f>
        <v>249.5448877</v>
      </c>
      <c r="H29" s="14">
        <f>+'[1]FCVC (for FPPPA)'!DU26</f>
        <v>134.0048780996722</v>
      </c>
      <c r="I29" s="14">
        <f t="shared" si="4"/>
        <v>383.54976579967217</v>
      </c>
      <c r="J29" s="16">
        <f t="shared" si="5"/>
        <v>9.9639543701513471</v>
      </c>
      <c r="K29" s="17">
        <f t="shared" si="6"/>
        <v>5.3506144849098716</v>
      </c>
      <c r="L29" s="17">
        <f t="shared" si="7"/>
        <v>15.314568855061218</v>
      </c>
    </row>
    <row r="30" spans="2:12" s="6" customFormat="1">
      <c r="B30" s="12">
        <v>4</v>
      </c>
      <c r="C30" s="35" t="s">
        <v>41</v>
      </c>
      <c r="D30" s="37">
        <v>0.73</v>
      </c>
      <c r="E30" s="37">
        <v>0.21</v>
      </c>
      <c r="F30" s="14">
        <f>+'[1]FCVC (for FPPPA)'!DS27</f>
        <v>190.808538</v>
      </c>
      <c r="G30" s="14">
        <f>+'[1]FCVC (for FPPPA)'!DT27</f>
        <v>60.803803299999998</v>
      </c>
      <c r="H30" s="14">
        <f>+'[1]FCVC (for FPPPA)'!DU27</f>
        <v>28.491354883012473</v>
      </c>
      <c r="I30" s="14">
        <f t="shared" si="4"/>
        <v>89.295158183012475</v>
      </c>
      <c r="J30" s="16">
        <f t="shared" si="5"/>
        <v>3.1866395464966035</v>
      </c>
      <c r="K30" s="17">
        <f t="shared" si="6"/>
        <v>1.4931907755098712</v>
      </c>
      <c r="L30" s="17">
        <f t="shared" si="7"/>
        <v>4.6798303220064748</v>
      </c>
    </row>
    <row r="31" spans="2:12" s="6" customFormat="1">
      <c r="B31" s="12">
        <v>5</v>
      </c>
      <c r="C31" s="35" t="s">
        <v>42</v>
      </c>
      <c r="D31" s="36">
        <v>0.83</v>
      </c>
      <c r="E31" s="37">
        <v>0.38</v>
      </c>
      <c r="F31" s="14">
        <f>+'[1]FCVC (for FPPPA)'!DS28</f>
        <v>361.41899599999999</v>
      </c>
      <c r="G31" s="14">
        <f>+'[1]FCVC (for FPPPA)'!DT28</f>
        <v>86.157451600000002</v>
      </c>
      <c r="H31" s="14">
        <f>+'[1]FCVC (for FPPPA)'!DU28</f>
        <v>46.350317417065241</v>
      </c>
      <c r="I31" s="14">
        <f t="shared" si="4"/>
        <v>132.50776901706524</v>
      </c>
      <c r="J31" s="16">
        <f t="shared" si="5"/>
        <v>2.383866165130955</v>
      </c>
      <c r="K31" s="17">
        <f t="shared" si="6"/>
        <v>1.2824538258931262</v>
      </c>
      <c r="L31" s="17">
        <f t="shared" si="7"/>
        <v>3.6663199910240811</v>
      </c>
    </row>
    <row r="32" spans="2:12" s="6" customFormat="1">
      <c r="B32" s="12">
        <v>6</v>
      </c>
      <c r="C32" s="35" t="s">
        <v>43</v>
      </c>
      <c r="D32" s="36">
        <v>0.9</v>
      </c>
      <c r="E32" s="36">
        <v>0.71</v>
      </c>
      <c r="F32" s="14">
        <f>+'[1]FCVC (for FPPPA)'!DS29</f>
        <v>3440.7268939999999</v>
      </c>
      <c r="G32" s="14">
        <f>+'[1]FCVC (for FPPPA)'!DT29</f>
        <v>261.5212914</v>
      </c>
      <c r="H32" s="14">
        <f>+'[1]FCVC (for FPPPA)'!DU29</f>
        <v>1167.2755884000001</v>
      </c>
      <c r="I32" s="14">
        <f t="shared" si="4"/>
        <v>1428.7968798000002</v>
      </c>
      <c r="J32" s="16">
        <f t="shared" si="5"/>
        <v>0.76007570335223473</v>
      </c>
      <c r="K32" s="17">
        <f t="shared" si="6"/>
        <v>3.3925261270678462</v>
      </c>
      <c r="L32" s="17">
        <f t="shared" si="7"/>
        <v>4.1526018304200809</v>
      </c>
    </row>
    <row r="33" spans="2:12" s="6" customFormat="1">
      <c r="B33" s="12">
        <v>7</v>
      </c>
      <c r="C33" s="35" t="s">
        <v>44</v>
      </c>
      <c r="D33" s="36">
        <v>0.75</v>
      </c>
      <c r="E33" s="36">
        <v>0.69</v>
      </c>
      <c r="F33" s="14">
        <f>+'[1]FCVC (for FPPPA)'!DS30</f>
        <v>2828.0821500000002</v>
      </c>
      <c r="G33" s="14">
        <f>+'[1]FCVC (for FPPPA)'!DT30</f>
        <v>447.08690000000001</v>
      </c>
      <c r="H33" s="14">
        <f>+'[1]FCVC (for FPPPA)'!DU30</f>
        <v>861.13707729999999</v>
      </c>
      <c r="I33" s="14">
        <f t="shared" si="4"/>
        <v>1308.2239773000001</v>
      </c>
      <c r="J33" s="16">
        <f t="shared" si="5"/>
        <v>1.580883709477817</v>
      </c>
      <c r="K33" s="17">
        <f t="shared" si="6"/>
        <v>3.0449507179273416</v>
      </c>
      <c r="L33" s="17">
        <f t="shared" si="7"/>
        <v>4.6258344274051586</v>
      </c>
    </row>
    <row r="34" spans="2:12" s="6" customFormat="1">
      <c r="B34" s="12">
        <v>8</v>
      </c>
      <c r="C34" s="35" t="s">
        <v>45</v>
      </c>
      <c r="D34" s="36">
        <v>0.93</v>
      </c>
      <c r="E34" s="37">
        <v>0.61270000000000002</v>
      </c>
      <c r="F34" s="14">
        <f>+'[1]FCVC (for FPPPA)'!DS31</f>
        <v>2051.7928499999998</v>
      </c>
      <c r="G34" s="14">
        <f>+'[1]FCVC (for FPPPA)'!DT31</f>
        <v>204.293542804</v>
      </c>
      <c r="H34" s="14">
        <f>+'[1]FCVC (for FPPPA)'!DU31</f>
        <v>767.00513059591833</v>
      </c>
      <c r="I34" s="14">
        <f t="shared" si="4"/>
        <v>971.29867339991836</v>
      </c>
      <c r="J34" s="16">
        <f t="shared" si="5"/>
        <v>0.99568308176919529</v>
      </c>
      <c r="K34" s="17">
        <f t="shared" si="6"/>
        <v>3.7382191413520056</v>
      </c>
      <c r="L34" s="17">
        <f t="shared" si="7"/>
        <v>4.7339022231212011</v>
      </c>
    </row>
    <row r="35" spans="2:12" s="6" customFormat="1">
      <c r="B35" s="12">
        <v>9</v>
      </c>
      <c r="C35" s="25" t="s">
        <v>46</v>
      </c>
      <c r="D35" s="36">
        <v>0.87</v>
      </c>
      <c r="E35" s="36">
        <v>0.56000000000000005</v>
      </c>
      <c r="F35" s="14">
        <f>+'[1]FCVC (for FPPPA)'!DS32</f>
        <v>5658.1887800000004</v>
      </c>
      <c r="G35" s="14">
        <f>+'[1]FCVC (for FPPPA)'!DT32</f>
        <v>448.0500002</v>
      </c>
      <c r="H35" s="14">
        <f>+'[1]FCVC (for FPPPA)'!DU32</f>
        <v>1859.9977387000786</v>
      </c>
      <c r="I35" s="14">
        <f t="shared" si="4"/>
        <v>2308.0477389000785</v>
      </c>
      <c r="J35" s="16">
        <f t="shared" si="5"/>
        <v>0.79186117257826805</v>
      </c>
      <c r="K35" s="17">
        <f t="shared" si="6"/>
        <v>3.2872670231057199</v>
      </c>
      <c r="L35" s="17">
        <f t="shared" si="7"/>
        <v>4.079128195683988</v>
      </c>
    </row>
    <row r="36" spans="2:12" s="6" customFormat="1">
      <c r="B36" s="12">
        <v>10</v>
      </c>
      <c r="C36" s="35" t="s">
        <v>47</v>
      </c>
      <c r="D36" s="36">
        <v>0.84</v>
      </c>
      <c r="E36" s="37">
        <v>0.61</v>
      </c>
      <c r="F36" s="14">
        <f>+'[1]FCVC (for FPPPA)'!DS34</f>
        <v>2440.3279560000001</v>
      </c>
      <c r="G36" s="14">
        <f>+'[1]FCVC (for FPPPA)'!DT34</f>
        <v>628.95359540000004</v>
      </c>
      <c r="H36" s="14">
        <f>+'[1]FCVC (for FPPPA)'!DU34</f>
        <v>890.80779629999336</v>
      </c>
      <c r="I36" s="14">
        <f t="shared" si="4"/>
        <v>1519.7613916999935</v>
      </c>
      <c r="J36" s="16">
        <f t="shared" si="5"/>
        <v>2.5773322550913731</v>
      </c>
      <c r="K36" s="17">
        <f t="shared" si="6"/>
        <v>3.6503609857428247</v>
      </c>
      <c r="L36" s="17">
        <f t="shared" si="7"/>
        <v>6.2276932408341974</v>
      </c>
    </row>
    <row r="37" spans="2:12" s="6" customFormat="1">
      <c r="B37" s="12">
        <v>11</v>
      </c>
      <c r="C37" s="35" t="s">
        <v>48</v>
      </c>
      <c r="D37" s="36">
        <v>0.66</v>
      </c>
      <c r="E37" s="36">
        <v>0.52</v>
      </c>
      <c r="F37" s="14">
        <f>+'[1]FCVC (for FPPPA)'!DS35</f>
        <v>867.343255</v>
      </c>
      <c r="G37" s="14">
        <f>+'[1]FCVC (for FPPPA)'!DT35</f>
        <v>206.99598209999999</v>
      </c>
      <c r="H37" s="14">
        <f>+'[1]FCVC (for FPPPA)'!DU35</f>
        <v>186.89503454640857</v>
      </c>
      <c r="I37" s="14">
        <f t="shared" si="4"/>
        <v>393.89101664640856</v>
      </c>
      <c r="J37" s="16">
        <f t="shared" si="5"/>
        <v>2.3865520473782897</v>
      </c>
      <c r="K37" s="17">
        <f t="shared" si="6"/>
        <v>2.1547989618759251</v>
      </c>
      <c r="L37" s="17">
        <f t="shared" si="7"/>
        <v>4.5413510092542149</v>
      </c>
    </row>
    <row r="38" spans="2:12" s="6" customFormat="1">
      <c r="B38" s="12">
        <v>12</v>
      </c>
      <c r="C38" s="35" t="s">
        <v>49</v>
      </c>
      <c r="D38" s="36">
        <v>0.49</v>
      </c>
      <c r="E38" s="37">
        <v>0.43</v>
      </c>
      <c r="F38" s="14">
        <f>+'[1]FCVC (for FPPPA)'!DS36</f>
        <v>247.088865</v>
      </c>
      <c r="G38" s="14">
        <f>+'[1]FCVC (for FPPPA)'!DT36</f>
        <v>62.081924999999998</v>
      </c>
      <c r="H38" s="14">
        <f>+'[1]FCVC (for FPPPA)'!DU36</f>
        <v>49.001880753499954</v>
      </c>
      <c r="I38" s="14">
        <f t="shared" si="4"/>
        <v>111.08380575349995</v>
      </c>
      <c r="J38" s="16">
        <f t="shared" si="5"/>
        <v>2.512534306230271</v>
      </c>
      <c r="K38" s="17">
        <f t="shared" si="6"/>
        <v>1.9831683128861333</v>
      </c>
      <c r="L38" s="17">
        <f t="shared" si="7"/>
        <v>4.495702619116404</v>
      </c>
    </row>
    <row r="39" spans="2:12" s="6" customFormat="1">
      <c r="B39" s="12">
        <v>13</v>
      </c>
      <c r="C39" s="35" t="s">
        <v>50</v>
      </c>
      <c r="D39" s="91" t="s">
        <v>15</v>
      </c>
      <c r="E39" s="92"/>
      <c r="F39" s="14">
        <f>+'[1]FCVC (for FPPPA)'!DS37</f>
        <v>310.85306800000001</v>
      </c>
      <c r="G39" s="14">
        <f>+'[1]FCVC (for FPPPA)'!DT37</f>
        <v>41.83</v>
      </c>
      <c r="H39" s="15">
        <f>+'[1]FCVC (for FPPPA)'!DU37</f>
        <v>0</v>
      </c>
      <c r="I39" s="14">
        <f t="shared" si="4"/>
        <v>41.83</v>
      </c>
      <c r="J39" s="16">
        <f t="shared" si="5"/>
        <v>1.3456518305941247</v>
      </c>
      <c r="K39" s="16">
        <f t="shared" si="6"/>
        <v>0</v>
      </c>
      <c r="L39" s="17">
        <f t="shared" si="7"/>
        <v>1.3456518305941247</v>
      </c>
    </row>
    <row r="40" spans="2:12" s="6" customFormat="1">
      <c r="B40" s="12">
        <v>14</v>
      </c>
      <c r="C40" s="35" t="s">
        <v>51</v>
      </c>
      <c r="D40" s="91" t="s">
        <v>15</v>
      </c>
      <c r="E40" s="92"/>
      <c r="F40" s="14">
        <f>+'[1]FCVC (for FPPPA)'!DS38</f>
        <v>288.33749999999998</v>
      </c>
      <c r="G40" s="14">
        <f>+'[1]FCVC (for FPPPA)'!DT38</f>
        <v>72.979999199999995</v>
      </c>
      <c r="H40" s="15">
        <f>+'[1]FCVC (for FPPPA)'!DU38</f>
        <v>0</v>
      </c>
      <c r="I40" s="14">
        <f t="shared" si="4"/>
        <v>72.979999199999995</v>
      </c>
      <c r="J40" s="16">
        <f t="shared" si="5"/>
        <v>2.5310616621147091</v>
      </c>
      <c r="K40" s="16">
        <f t="shared" si="6"/>
        <v>0</v>
      </c>
      <c r="L40" s="17">
        <f t="shared" si="7"/>
        <v>2.5310616621147091</v>
      </c>
    </row>
    <row r="41" spans="2:12" s="6" customFormat="1">
      <c r="B41" s="12">
        <v>15</v>
      </c>
      <c r="C41" s="35" t="s">
        <v>52</v>
      </c>
      <c r="D41" s="36">
        <v>0.83189999999999997</v>
      </c>
      <c r="E41" s="38">
        <v>9.4999999999999998E-3</v>
      </c>
      <c r="F41" s="14">
        <f>+'[1]FCVC (for FPPPA)'!DS39</f>
        <v>30.22025</v>
      </c>
      <c r="G41" s="14">
        <f>+'[1]FCVC (for FPPPA)'!DT39</f>
        <v>158.61354663900002</v>
      </c>
      <c r="H41" s="14">
        <f>+'[1]FCVC (for FPPPA)'!DU39</f>
        <v>17.427166060773743</v>
      </c>
      <c r="I41" s="14">
        <f t="shared" si="4"/>
        <v>176.04071269977376</v>
      </c>
      <c r="J41" s="16">
        <f t="shared" si="5"/>
        <v>52.485848607804371</v>
      </c>
      <c r="K41" s="17">
        <f t="shared" si="6"/>
        <v>5.7667180320393587</v>
      </c>
      <c r="L41" s="17">
        <f t="shared" si="7"/>
        <v>58.252566639843728</v>
      </c>
    </row>
    <row r="42" spans="2:12" s="6" customFormat="1">
      <c r="B42" s="29"/>
      <c r="C42" s="30" t="s">
        <v>53</v>
      </c>
      <c r="D42" s="31"/>
      <c r="E42" s="31"/>
      <c r="F42" s="39">
        <f>SUM(F27:F41)</f>
        <v>21620.469727000003</v>
      </c>
      <c r="G42" s="39">
        <f>SUM(G27:G41)</f>
        <v>3014.231734508</v>
      </c>
      <c r="H42" s="39">
        <f>SUM(H27:H41)</f>
        <v>6898.5650787916311</v>
      </c>
      <c r="I42" s="39">
        <f>SUM(I27:I41)</f>
        <v>9912.7968132996339</v>
      </c>
      <c r="J42" s="33">
        <f>IF(F42&gt;0,(G42/F42*10),0)</f>
        <v>1.3941564510708928</v>
      </c>
      <c r="K42" s="33">
        <f>IF(F42&gt;0,(H42/F42*10),0)</f>
        <v>3.1907563368878096</v>
      </c>
      <c r="L42" s="33">
        <f>IF(F42&gt;0,(I42/F42*10),0)</f>
        <v>4.5849127879587037</v>
      </c>
    </row>
    <row r="43" spans="2:12" s="6" customFormat="1">
      <c r="B43" s="20" t="s">
        <v>54</v>
      </c>
      <c r="C43" s="34" t="s">
        <v>55</v>
      </c>
      <c r="D43" s="20"/>
      <c r="E43" s="20"/>
      <c r="F43" s="14"/>
      <c r="G43" s="14"/>
      <c r="H43" s="14"/>
      <c r="I43" s="14"/>
      <c r="J43" s="14"/>
      <c r="K43" s="14"/>
      <c r="L43" s="14"/>
    </row>
    <row r="44" spans="2:12" s="6" customFormat="1">
      <c r="B44" s="12">
        <v>1</v>
      </c>
      <c r="C44" s="25" t="s">
        <v>56</v>
      </c>
      <c r="D44" s="40">
        <v>0.79859999999999998</v>
      </c>
      <c r="E44" s="41">
        <v>1.8E-3</v>
      </c>
      <c r="F44" s="14">
        <f>+'[1]FCVC (for FPPPA)'!DS42</f>
        <v>2.4197500000000001</v>
      </c>
      <c r="G44" s="14">
        <f>+'[1]FCVC (for FPPPA)'!DT42</f>
        <v>48.989944899999998</v>
      </c>
      <c r="H44" s="14">
        <f>+'[1]FCVC (for FPPPA)'!DU42</f>
        <v>1.4777156</v>
      </c>
      <c r="I44" s="14">
        <f t="shared" ref="I44:I52" si="8">+G44+H44</f>
        <v>50.467660500000001</v>
      </c>
      <c r="J44" s="16">
        <f t="shared" ref="J44:J51" si="9">IF(F44&gt;0,(G44/F44*10),0)</f>
        <v>202.45870399834695</v>
      </c>
      <c r="K44" s="17">
        <f t="shared" ref="K44:K51" si="10">IF(F44&gt;0,(H44/F44*10),0)</f>
        <v>6.1068936873643977</v>
      </c>
      <c r="L44" s="17">
        <f t="shared" ref="L44:L51" si="11">+J44+K44</f>
        <v>208.56559768571134</v>
      </c>
    </row>
    <row r="45" spans="2:12" s="6" customFormat="1">
      <c r="B45" s="12">
        <v>2</v>
      </c>
      <c r="C45" s="25" t="s">
        <v>57</v>
      </c>
      <c r="D45" s="40">
        <v>0.75439999999999996</v>
      </c>
      <c r="E45" s="40">
        <v>6.2600000000000003E-2</v>
      </c>
      <c r="F45" s="14">
        <f>+'[1]FCVC (for FPPPA)'!DS43</f>
        <v>186.991242</v>
      </c>
      <c r="G45" s="14">
        <f>+'[1]FCVC (for FPPPA)'!DT43</f>
        <v>180.3650519</v>
      </c>
      <c r="H45" s="14">
        <f>+'[1]FCVC (for FPPPA)'!DU43</f>
        <v>97.081573700000007</v>
      </c>
      <c r="I45" s="14">
        <f t="shared" si="8"/>
        <v>277.4466256</v>
      </c>
      <c r="J45" s="16">
        <f t="shared" si="9"/>
        <v>9.6456416873256554</v>
      </c>
      <c r="K45" s="17">
        <f t="shared" si="10"/>
        <v>5.1917711579240695</v>
      </c>
      <c r="L45" s="17">
        <f t="shared" si="11"/>
        <v>14.837412845249725</v>
      </c>
    </row>
    <row r="46" spans="2:12" s="6" customFormat="1" hidden="1">
      <c r="B46" s="12">
        <v>3</v>
      </c>
      <c r="C46" s="25" t="s">
        <v>58</v>
      </c>
      <c r="D46" s="40"/>
      <c r="E46" s="40"/>
      <c r="F46" s="15">
        <f>+'[1]FCVC (for FPPPA)'!DS44</f>
        <v>0</v>
      </c>
      <c r="G46" s="15">
        <f>+'[1]FCVC (for FPPPA)'!DT44</f>
        <v>0</v>
      </c>
      <c r="H46" s="15">
        <f>+'[1]FCVC (for FPPPA)'!DU44</f>
        <v>0</v>
      </c>
      <c r="I46" s="15">
        <f t="shared" si="8"/>
        <v>0</v>
      </c>
      <c r="J46" s="16">
        <f t="shared" si="9"/>
        <v>0</v>
      </c>
      <c r="K46" s="16">
        <f t="shared" si="10"/>
        <v>0</v>
      </c>
      <c r="L46" s="16">
        <f t="shared" si="11"/>
        <v>0</v>
      </c>
    </row>
    <row r="47" spans="2:12" s="6" customFormat="1">
      <c r="B47" s="12">
        <v>3</v>
      </c>
      <c r="C47" s="25" t="s">
        <v>59</v>
      </c>
      <c r="D47" s="40">
        <v>0.74829999999999997</v>
      </c>
      <c r="E47" s="40">
        <v>0.71599999999999997</v>
      </c>
      <c r="F47" s="14">
        <f>+'[1]FCVC (for FPPPA)'!DS45</f>
        <v>1411.27019</v>
      </c>
      <c r="G47" s="14">
        <f>+'[1]FCVC (for FPPPA)'!DT45</f>
        <v>128.95386189999999</v>
      </c>
      <c r="H47" s="14">
        <f>+'[1]FCVC (for FPPPA)'!DU45</f>
        <v>241.02903860000001</v>
      </c>
      <c r="I47" s="14">
        <f t="shared" si="8"/>
        <v>369.98290050000003</v>
      </c>
      <c r="J47" s="16">
        <f t="shared" si="9"/>
        <v>0.91374325634979936</v>
      </c>
      <c r="K47" s="17">
        <f t="shared" si="10"/>
        <v>1.7078872657262036</v>
      </c>
      <c r="L47" s="17">
        <f t="shared" si="11"/>
        <v>2.621630522076003</v>
      </c>
    </row>
    <row r="48" spans="2:12" s="6" customFormat="1">
      <c r="B48" s="12">
        <v>4</v>
      </c>
      <c r="C48" s="25" t="s">
        <v>60</v>
      </c>
      <c r="D48" s="40">
        <v>0.58069999999999999</v>
      </c>
      <c r="E48" s="40">
        <v>0.58030000000000004</v>
      </c>
      <c r="F48" s="14">
        <f>+'[1]FCVC (for FPPPA)'!DS46</f>
        <v>1131.11375</v>
      </c>
      <c r="G48" s="14">
        <f>+'[1]FCVC (for FPPPA)'!DT46</f>
        <v>124.4136768</v>
      </c>
      <c r="H48" s="14">
        <f>+'[1]FCVC (for FPPPA)'!DU46</f>
        <v>141.53668490000001</v>
      </c>
      <c r="I48" s="14">
        <f t="shared" si="8"/>
        <v>265.95036170000003</v>
      </c>
      <c r="J48" s="16">
        <f t="shared" si="9"/>
        <v>1.0999218849563097</v>
      </c>
      <c r="K48" s="17">
        <f t="shared" si="10"/>
        <v>1.2513037252000521</v>
      </c>
      <c r="L48" s="17">
        <f t="shared" si="11"/>
        <v>2.3512256101563618</v>
      </c>
    </row>
    <row r="49" spans="2:12" s="6" customFormat="1">
      <c r="B49" s="12">
        <v>5</v>
      </c>
      <c r="C49" s="25" t="s">
        <v>61</v>
      </c>
      <c r="D49" s="93" t="s">
        <v>62</v>
      </c>
      <c r="E49" s="94"/>
      <c r="F49" s="14">
        <f>+'[1]FCVC (for FPPPA)'!DS47</f>
        <v>105.426784</v>
      </c>
      <c r="G49" s="14">
        <f>+'[1]FCVC (for FPPPA)'!DT47</f>
        <v>4.7352312000000003</v>
      </c>
      <c r="H49" s="14">
        <f>+'[1]FCVC (for FPPPA)'!DU47</f>
        <v>23.948971100000001</v>
      </c>
      <c r="I49" s="14">
        <f t="shared" si="8"/>
        <v>28.684202300000003</v>
      </c>
      <c r="J49" s="16">
        <f t="shared" si="9"/>
        <v>0.44914878556857052</v>
      </c>
      <c r="K49" s="17">
        <f t="shared" si="10"/>
        <v>2.271621137565953</v>
      </c>
      <c r="L49" s="17">
        <f t="shared" si="11"/>
        <v>2.7207699231345233</v>
      </c>
    </row>
    <row r="50" spans="2:12" s="6" customFormat="1">
      <c r="B50" s="12">
        <v>6</v>
      </c>
      <c r="C50" s="25" t="s">
        <v>63</v>
      </c>
      <c r="D50" s="40">
        <v>0.80069999999999997</v>
      </c>
      <c r="E50" s="40">
        <v>0.76570000000000005</v>
      </c>
      <c r="F50" s="14">
        <f>+'[1]FCVC (for FPPPA)'!DS48</f>
        <v>1484.0509999999999</v>
      </c>
      <c r="G50" s="14">
        <f>+'[1]FCVC (for FPPPA)'!DT48</f>
        <v>272.55592689999997</v>
      </c>
      <c r="H50" s="14">
        <f>+'[1]FCVC (for FPPPA)'!DU48</f>
        <v>278.99617439999997</v>
      </c>
      <c r="I50" s="14">
        <f t="shared" si="8"/>
        <v>551.5521013</v>
      </c>
      <c r="J50" s="16">
        <f t="shared" si="9"/>
        <v>1.836567118650235</v>
      </c>
      <c r="K50" s="17">
        <f t="shared" si="10"/>
        <v>1.8799635214692756</v>
      </c>
      <c r="L50" s="17">
        <f t="shared" si="11"/>
        <v>3.7165306401195108</v>
      </c>
    </row>
    <row r="51" spans="2:12" s="6" customFormat="1">
      <c r="B51" s="12">
        <v>7</v>
      </c>
      <c r="C51" s="42" t="s">
        <v>64</v>
      </c>
      <c r="D51" s="43">
        <v>0.56089999999999995</v>
      </c>
      <c r="E51" s="43">
        <v>2.8000000000000001E-2</v>
      </c>
      <c r="F51" s="14">
        <f>+'[1]FCVC (for FPPPA)'!DS59</f>
        <v>167.49273400000001</v>
      </c>
      <c r="G51" s="14">
        <f>+'[1]FCVC (for FPPPA)'!DT59</f>
        <v>325.45510839999997</v>
      </c>
      <c r="H51" s="14">
        <f>+'[1]FCVC (for FPPPA)'!DU59</f>
        <v>73.171166099999994</v>
      </c>
      <c r="I51" s="14">
        <f t="shared" si="8"/>
        <v>398.62627449999997</v>
      </c>
      <c r="J51" s="16">
        <f t="shared" si="9"/>
        <v>19.430998624692577</v>
      </c>
      <c r="K51" s="17">
        <f t="shared" si="10"/>
        <v>4.3686173335734066</v>
      </c>
      <c r="L51" s="17">
        <f t="shared" si="11"/>
        <v>23.799615958265985</v>
      </c>
    </row>
    <row r="52" spans="2:12" s="6" customFormat="1">
      <c r="B52" s="12">
        <v>8</v>
      </c>
      <c r="C52" s="42" t="s">
        <v>65</v>
      </c>
      <c r="D52" s="44">
        <v>0.12720000000000001</v>
      </c>
      <c r="E52" s="45">
        <v>0.1009</v>
      </c>
      <c r="F52" s="14">
        <f>+'[1]FCVC (for FPPPA)'!DS49</f>
        <v>393.65364099999999</v>
      </c>
      <c r="G52" s="14">
        <f>+'[1]FCVC (for FPPPA)'!DT49</f>
        <v>136.16203999999999</v>
      </c>
      <c r="H52" s="14">
        <f>+'[1]FCVC (for FPPPA)'!DU49</f>
        <v>91.705803599999996</v>
      </c>
      <c r="I52" s="14">
        <f t="shared" si="8"/>
        <v>227.86784359999999</v>
      </c>
      <c r="J52" s="16">
        <f>IF(F52&gt;0,(G52/F52*10),0)</f>
        <v>3.4589300293046188</v>
      </c>
      <c r="K52" s="17">
        <f>IF(F52&gt;0,(H52/F52*10),0)</f>
        <v>2.3296063861378076</v>
      </c>
      <c r="L52" s="17">
        <f>+J52+K52</f>
        <v>5.7885364154424259</v>
      </c>
    </row>
    <row r="53" spans="2:12" s="6" customFormat="1">
      <c r="B53" s="29"/>
      <c r="C53" s="30" t="s">
        <v>66</v>
      </c>
      <c r="D53" s="31"/>
      <c r="E53" s="31"/>
      <c r="F53" s="39">
        <f>SUM(F44:F52)</f>
        <v>4882.4190909999998</v>
      </c>
      <c r="G53" s="39">
        <f>SUM(G44:G52)</f>
        <v>1221.6308419999998</v>
      </c>
      <c r="H53" s="39">
        <f>SUM(H44:H52)</f>
        <v>948.94712799999991</v>
      </c>
      <c r="I53" s="39">
        <f>SUM(I44:I52)</f>
        <v>2170.5779699999998</v>
      </c>
      <c r="J53" s="33">
        <f>IF(F53&gt;0,(G53/F53*10),0)</f>
        <v>2.5021015591469631</v>
      </c>
      <c r="K53" s="33">
        <f>IF(F53&gt;0,(H53/F53*10),0)</f>
        <v>1.9436003143385217</v>
      </c>
      <c r="L53" s="33">
        <f>IF(F53&gt;0,(I53/F53*10),0)</f>
        <v>4.4457018734854854</v>
      </c>
    </row>
    <row r="54" spans="2:12" s="6" customFormat="1">
      <c r="B54" s="20" t="s">
        <v>67</v>
      </c>
      <c r="C54" s="34" t="s">
        <v>68</v>
      </c>
      <c r="D54" s="20"/>
      <c r="E54" s="20"/>
      <c r="F54" s="14"/>
      <c r="G54" s="14"/>
      <c r="H54" s="14"/>
      <c r="I54" s="14"/>
      <c r="J54" s="14"/>
      <c r="K54" s="14"/>
      <c r="L54" s="14"/>
    </row>
    <row r="55" spans="2:12" s="28" customFormat="1">
      <c r="B55" s="12">
        <v>1</v>
      </c>
      <c r="C55" s="13" t="s">
        <v>69</v>
      </c>
      <c r="D55" s="44">
        <v>0.38240000000000002</v>
      </c>
      <c r="E55" s="44">
        <v>0.28129999999999999</v>
      </c>
      <c r="F55" s="14">
        <f>+'[1]FCVC (for FPPPA)'!DS58</f>
        <v>2464.1414159999999</v>
      </c>
      <c r="G55" s="14">
        <f>+'[1]FCVC (for FPPPA)'!DT58</f>
        <v>354.24833619999998</v>
      </c>
      <c r="H55" s="14">
        <f>+'[1]FCVC (for FPPPA)'!DU58</f>
        <v>472.70747569999997</v>
      </c>
      <c r="I55" s="14">
        <f>+G55+H55</f>
        <v>826.95581189999996</v>
      </c>
      <c r="J55" s="16">
        <f t="shared" ref="J55:J60" si="12">IF(F55&gt;0,(G55/F55*10),0)</f>
        <v>1.4376136608873913</v>
      </c>
      <c r="K55" s="17">
        <f t="shared" ref="K55:K60" si="13">IF(F55&gt;0,(H55/F55*10),0)</f>
        <v>1.9183455650339185</v>
      </c>
      <c r="L55" s="17">
        <f>+J55+K55</f>
        <v>3.3559592259213096</v>
      </c>
    </row>
    <row r="56" spans="2:12" s="6" customFormat="1">
      <c r="B56" s="12">
        <v>2</v>
      </c>
      <c r="C56" s="13" t="s">
        <v>70</v>
      </c>
      <c r="D56" s="44">
        <v>0.94817635568657044</v>
      </c>
      <c r="E56" s="46">
        <v>7.6306281181787936E-2</v>
      </c>
      <c r="F56" s="14">
        <f>+'[1]FCVC (for FPPPA)'!DS41</f>
        <v>424.955558</v>
      </c>
      <c r="G56" s="14">
        <f>+'[1]FCVC (for FPPPA)'!DT41</f>
        <v>396.61714990000002</v>
      </c>
      <c r="H56" s="14">
        <f>+'[1]FCVC (for FPPPA)'!DU41</f>
        <v>197.58041800000001</v>
      </c>
      <c r="I56" s="14">
        <f>+G56+H56</f>
        <v>594.19756789999997</v>
      </c>
      <c r="J56" s="16">
        <f t="shared" si="12"/>
        <v>9.3331441943394946</v>
      </c>
      <c r="K56" s="17">
        <f t="shared" si="13"/>
        <v>4.6494372006778182</v>
      </c>
      <c r="L56" s="17">
        <f>+J56+K56</f>
        <v>13.982581395017313</v>
      </c>
    </row>
    <row r="57" spans="2:12" s="28" customFormat="1">
      <c r="B57" s="12">
        <v>3</v>
      </c>
      <c r="C57" s="13" t="s">
        <v>71</v>
      </c>
      <c r="D57" s="44">
        <v>0.51125463287671236</v>
      </c>
      <c r="E57" s="44">
        <v>0.4579531055936073</v>
      </c>
      <c r="F57" s="14">
        <f>+'[1]FCVC (for FPPPA)'!DS55</f>
        <v>8023.3384100000003</v>
      </c>
      <c r="G57" s="14">
        <f>+'[1]FCVC (for FPPPA)'!DT55</f>
        <v>975.22404349999999</v>
      </c>
      <c r="H57" s="14">
        <f>+'[1]FCVC (for FPPPA)'!DU55</f>
        <v>1449.7518468999999</v>
      </c>
      <c r="I57" s="14">
        <f>+G57+H57</f>
        <v>2424.9758904</v>
      </c>
      <c r="J57" s="16">
        <f t="shared" si="12"/>
        <v>1.2154841210293659</v>
      </c>
      <c r="K57" s="17">
        <f t="shared" si="13"/>
        <v>1.806918483075675</v>
      </c>
      <c r="L57" s="17">
        <f>+J57+K57</f>
        <v>3.0224026041050411</v>
      </c>
    </row>
    <row r="58" spans="2:12" s="28" customFormat="1">
      <c r="B58" s="12">
        <v>5</v>
      </c>
      <c r="C58" s="13" t="s">
        <v>72</v>
      </c>
      <c r="D58" s="44">
        <v>0.80561685987442921</v>
      </c>
      <c r="E58" s="44">
        <v>0.80561686015981737</v>
      </c>
      <c r="F58" s="14">
        <f>+'[1]FCVC (for FPPPA)'!DS56</f>
        <v>1410.4053690000001</v>
      </c>
      <c r="G58" s="14">
        <f>+'[1]FCVC (for FPPPA)'!DT56</f>
        <v>201.11631299999999</v>
      </c>
      <c r="H58" s="14">
        <f>+'[1]FCVC (for FPPPA)'!DU56</f>
        <v>114.83441000000001</v>
      </c>
      <c r="I58" s="14">
        <f>+G58+H58</f>
        <v>315.95072299999998</v>
      </c>
      <c r="J58" s="16">
        <f t="shared" si="12"/>
        <v>1.4259468761282059</v>
      </c>
      <c r="K58" s="17">
        <f t="shared" si="13"/>
        <v>0.8141943623018072</v>
      </c>
      <c r="L58" s="17">
        <f>+J58+K58</f>
        <v>2.240141238430013</v>
      </c>
    </row>
    <row r="59" spans="2:12" s="28" customFormat="1">
      <c r="B59" s="12">
        <v>6</v>
      </c>
      <c r="C59" s="13" t="s">
        <v>73</v>
      </c>
      <c r="D59" s="44">
        <v>0.79139999999999999</v>
      </c>
      <c r="E59" s="44">
        <v>0.73929999999999996</v>
      </c>
      <c r="F59" s="14">
        <f>+'[1]FCVC (for FPPPA)'!DS57</f>
        <v>11688.959309</v>
      </c>
      <c r="G59" s="14">
        <f>+'[1]FCVC (for FPPPA)'!DT57</f>
        <v>1129.1424060479999</v>
      </c>
      <c r="H59" s="14">
        <f>+'[1]FCVC (for FPPPA)'!DU57</f>
        <v>1943.0387805</v>
      </c>
      <c r="I59" s="14">
        <f>+G59+H59</f>
        <v>3072.1811865479999</v>
      </c>
      <c r="J59" s="16">
        <f t="shared" si="12"/>
        <v>0.96599053534099355</v>
      </c>
      <c r="K59" s="17">
        <f t="shared" si="13"/>
        <v>1.6622855201522886</v>
      </c>
      <c r="L59" s="17">
        <f>+J59+K59</f>
        <v>2.628276055493282</v>
      </c>
    </row>
    <row r="60" spans="2:12" s="28" customFormat="1">
      <c r="B60" s="29"/>
      <c r="C60" s="30" t="s">
        <v>74</v>
      </c>
      <c r="D60" s="31"/>
      <c r="E60" s="31"/>
      <c r="F60" s="39">
        <f>SUM(F55:F59)</f>
        <v>24011.800062000002</v>
      </c>
      <c r="G60" s="39">
        <f>SUM(G55:G59)</f>
        <v>3056.3482486479998</v>
      </c>
      <c r="H60" s="39">
        <f>SUM(H55:H59)</f>
        <v>4177.9129310999997</v>
      </c>
      <c r="I60" s="39">
        <f>SUM(I55:I59)</f>
        <v>7234.2611797480004</v>
      </c>
      <c r="J60" s="33">
        <f t="shared" si="12"/>
        <v>1.2728526144463612</v>
      </c>
      <c r="K60" s="33">
        <f t="shared" si="13"/>
        <v>1.7399415788538808</v>
      </c>
      <c r="L60" s="33">
        <f>IF(F60&gt;0,(I60/F60*10),0)</f>
        <v>3.012794193300242</v>
      </c>
    </row>
    <row r="61" spans="2:12" s="28" customFormat="1">
      <c r="B61" s="20" t="s">
        <v>75</v>
      </c>
      <c r="C61" s="34" t="s">
        <v>76</v>
      </c>
      <c r="D61" s="20"/>
      <c r="E61" s="20"/>
      <c r="F61" s="47"/>
      <c r="G61" s="47"/>
      <c r="H61" s="47"/>
      <c r="I61" s="47"/>
      <c r="J61" s="47"/>
      <c r="K61" s="47"/>
      <c r="L61" s="47"/>
    </row>
    <row r="62" spans="2:12" s="28" customFormat="1">
      <c r="B62" s="12">
        <v>1</v>
      </c>
      <c r="C62" s="13" t="s">
        <v>77</v>
      </c>
      <c r="D62" s="84" t="s">
        <v>62</v>
      </c>
      <c r="E62" s="85"/>
      <c r="F62" s="14">
        <v>5015.2563559999999</v>
      </c>
      <c r="G62" s="14"/>
      <c r="H62" s="14">
        <v>2044.7810158340001</v>
      </c>
      <c r="I62" s="14">
        <f>+G62+H62</f>
        <v>2044.7810158340001</v>
      </c>
      <c r="J62" s="16">
        <f>IF(F62&gt;0,(G62/F62*10),0)</f>
        <v>0</v>
      </c>
      <c r="K62" s="17">
        <f>IF(F62&gt;0,(H62/F62*10),0)</f>
        <v>4.0771216278659956</v>
      </c>
      <c r="L62" s="17">
        <f>+J62+K62</f>
        <v>4.0771216278659956</v>
      </c>
    </row>
    <row r="63" spans="2:12" s="6" customFormat="1">
      <c r="B63" s="12">
        <v>2</v>
      </c>
      <c r="C63" s="13" t="s">
        <v>78</v>
      </c>
      <c r="D63" s="84" t="s">
        <v>62</v>
      </c>
      <c r="E63" s="85"/>
      <c r="F63" s="14">
        <v>223.25</v>
      </c>
      <c r="G63" s="14"/>
      <c r="H63" s="14">
        <v>84.397369667000007</v>
      </c>
      <c r="I63" s="14">
        <f>+G63+H63</f>
        <v>84.397369667000007</v>
      </c>
      <c r="J63" s="16">
        <f>IF(F63&gt;0,(G63/F63*10),0)</f>
        <v>0</v>
      </c>
      <c r="K63" s="17">
        <f>IF(F63&gt;0,(H63/F63*10),0)</f>
        <v>3.7803972975139981</v>
      </c>
      <c r="L63" s="17">
        <f>+J63+K63</f>
        <v>3.7803972975139981</v>
      </c>
    </row>
    <row r="64" spans="2:12" s="6" customFormat="1">
      <c r="B64" s="29"/>
      <c r="C64" s="30" t="s">
        <v>79</v>
      </c>
      <c r="D64" s="31"/>
      <c r="E64" s="31"/>
      <c r="F64" s="48">
        <f>F62+F63</f>
        <v>5238.5063559999999</v>
      </c>
      <c r="G64" s="49">
        <f>G62+G63</f>
        <v>0</v>
      </c>
      <c r="H64" s="48">
        <f>H62+H63</f>
        <v>2129.1783855009999</v>
      </c>
      <c r="I64" s="48">
        <f>I62+I63</f>
        <v>2129.1783855009999</v>
      </c>
      <c r="J64" s="50">
        <f>IF(F64&gt;0,(G64/F64*10),0)</f>
        <v>0</v>
      </c>
      <c r="K64" s="33">
        <f>IF(F64&gt;0,(H64/F64*10),0)</f>
        <v>4.0644760945308658</v>
      </c>
      <c r="L64" s="33">
        <f>IF(F64&gt;0,(I64/F64*10),0)</f>
        <v>4.0644760945308658</v>
      </c>
    </row>
    <row r="65" spans="2:12" s="6" customFormat="1">
      <c r="B65" s="18"/>
      <c r="C65" s="19"/>
      <c r="D65" s="20"/>
      <c r="E65" s="20"/>
      <c r="F65" s="51"/>
      <c r="G65" s="51"/>
      <c r="H65" s="51"/>
      <c r="I65" s="51"/>
      <c r="J65" s="51"/>
      <c r="K65" s="51"/>
      <c r="L65" s="51"/>
    </row>
    <row r="66" spans="2:12" s="6" customFormat="1">
      <c r="B66" s="52" t="s">
        <v>80</v>
      </c>
      <c r="C66" s="34" t="s">
        <v>81</v>
      </c>
      <c r="D66" s="20"/>
      <c r="E66" s="20"/>
      <c r="F66" s="51"/>
      <c r="G66" s="51"/>
      <c r="H66" s="51"/>
      <c r="I66" s="51"/>
      <c r="J66" s="51"/>
      <c r="K66" s="51"/>
      <c r="L66" s="51"/>
    </row>
    <row r="67" spans="2:12" s="6" customFormat="1">
      <c r="B67" s="53">
        <v>1</v>
      </c>
      <c r="C67" s="13" t="s">
        <v>82</v>
      </c>
      <c r="D67" s="84" t="s">
        <v>62</v>
      </c>
      <c r="E67" s="85"/>
      <c r="F67" s="14">
        <f>+'[1]FCVC (for FPPPA)'!DS61</f>
        <v>922.27212179999992</v>
      </c>
      <c r="G67" s="15">
        <f>+'[1]FCVC (for FPPPA)'!DT61</f>
        <v>0</v>
      </c>
      <c r="H67" s="14">
        <f>+'[1]FCVC (for FPPPA)'!DU61</f>
        <v>315.72153939999998</v>
      </c>
      <c r="I67" s="14">
        <f>+G67+H67</f>
        <v>315.72153939999998</v>
      </c>
      <c r="J67" s="16">
        <f>IF(F67&gt;0,(G67/F67*10),0)</f>
        <v>0</v>
      </c>
      <c r="K67" s="17">
        <f>IF(F67&gt;0,(H67/F67*10),0)</f>
        <v>3.4233013439006026</v>
      </c>
      <c r="L67" s="17">
        <f>+J67+K67</f>
        <v>3.4233013439006026</v>
      </c>
    </row>
    <row r="68" spans="2:12" s="6" customFormat="1">
      <c r="B68" s="54"/>
      <c r="C68" s="30" t="s">
        <v>83</v>
      </c>
      <c r="D68" s="31"/>
      <c r="E68" s="31"/>
      <c r="F68" s="48">
        <f>SUM(F67)</f>
        <v>922.27212179999992</v>
      </c>
      <c r="G68" s="49">
        <f>SUM(G67)</f>
        <v>0</v>
      </c>
      <c r="H68" s="48">
        <f>SUM(H67)</f>
        <v>315.72153939999998</v>
      </c>
      <c r="I68" s="48">
        <f>SUM(I67)</f>
        <v>315.72153939999998</v>
      </c>
      <c r="J68" s="50">
        <f>IF(F68&gt;0,(G68/F68*10),0)</f>
        <v>0</v>
      </c>
      <c r="K68" s="33">
        <f>IF(F68&gt;0,(H68/F68*10),0)</f>
        <v>3.4233013439006026</v>
      </c>
      <c r="L68" s="33">
        <f>IF(F68&gt;0,(I68/F68*10),0)</f>
        <v>3.4233013439006026</v>
      </c>
    </row>
    <row r="69" spans="2:12" s="6" customFormat="1">
      <c r="B69" s="53"/>
      <c r="C69" s="19"/>
      <c r="D69" s="20"/>
      <c r="E69" s="20"/>
      <c r="F69" s="51"/>
      <c r="G69" s="51"/>
      <c r="H69" s="51"/>
      <c r="I69" s="51"/>
      <c r="J69" s="51"/>
      <c r="K69" s="51"/>
      <c r="L69" s="51"/>
    </row>
    <row r="70" spans="2:12" s="6" customFormat="1">
      <c r="B70" s="20" t="s">
        <v>84</v>
      </c>
      <c r="C70" s="34" t="s">
        <v>85</v>
      </c>
      <c r="D70" s="20"/>
      <c r="E70" s="20"/>
      <c r="F70" s="14"/>
      <c r="G70" s="14"/>
      <c r="H70" s="14"/>
      <c r="I70" s="14"/>
      <c r="J70" s="14"/>
      <c r="K70" s="14"/>
      <c r="L70" s="14"/>
    </row>
    <row r="71" spans="2:12" s="6" customFormat="1">
      <c r="B71" s="12">
        <v>1</v>
      </c>
      <c r="C71" s="55" t="s">
        <v>86</v>
      </c>
      <c r="D71" s="91" t="s">
        <v>15</v>
      </c>
      <c r="E71" s="92"/>
      <c r="F71" s="14">
        <f>+'[1]FCVC (for FPPPA)'!DS51</f>
        <v>6451.4286259999999</v>
      </c>
      <c r="G71" s="15">
        <f>+'[1]FCVC (for FPPPA)'!DT51</f>
        <v>0</v>
      </c>
      <c r="H71" s="14">
        <f>+'[1]FCVC (for FPPPA)'!DU51</f>
        <v>2436.8017905000002</v>
      </c>
      <c r="I71" s="14">
        <f>+G71+H71</f>
        <v>2436.8017905000002</v>
      </c>
      <c r="J71" s="16">
        <f t="shared" ref="J71:J77" si="14">IF(F71&gt;0,(G71/F71*10),0)</f>
        <v>0</v>
      </c>
      <c r="K71" s="17">
        <f t="shared" ref="K71:K77" si="15">IF(F71&gt;0,(H71/F71*10),0)</f>
        <v>3.7771506619160422</v>
      </c>
      <c r="L71" s="17">
        <f>+J71+K71</f>
        <v>3.7771506619160422</v>
      </c>
    </row>
    <row r="72" spans="2:12" s="6" customFormat="1">
      <c r="B72" s="12">
        <v>2</v>
      </c>
      <c r="C72" s="55" t="s">
        <v>87</v>
      </c>
      <c r="D72" s="91" t="s">
        <v>15</v>
      </c>
      <c r="E72" s="92"/>
      <c r="F72" s="14">
        <f>+'[1]FCVC (for FPPPA)'!DS52</f>
        <v>1589.6325039999999</v>
      </c>
      <c r="G72" s="15">
        <f>+'[1]FCVC (for FPPPA)'!DT52</f>
        <v>0</v>
      </c>
      <c r="H72" s="14">
        <f>+'[1]FCVC (for FPPPA)'!DU52</f>
        <v>1820.776742</v>
      </c>
      <c r="I72" s="14">
        <f>+G72+H72</f>
        <v>1820.776742</v>
      </c>
      <c r="J72" s="16">
        <f t="shared" si="14"/>
        <v>0</v>
      </c>
      <c r="K72" s="17">
        <f t="shared" si="15"/>
        <v>11.454073425262575</v>
      </c>
      <c r="L72" s="17">
        <f>+J72+K72</f>
        <v>11.454073425262575</v>
      </c>
    </row>
    <row r="73" spans="2:12" s="6" customFormat="1">
      <c r="B73" s="12">
        <v>3</v>
      </c>
      <c r="C73" s="55" t="s">
        <v>88</v>
      </c>
      <c r="D73" s="91" t="s">
        <v>15</v>
      </c>
      <c r="E73" s="92"/>
      <c r="F73" s="14">
        <f>+'[1]FCVC (for FPPPA)'!DS53</f>
        <v>44.815797000000003</v>
      </c>
      <c r="G73" s="15">
        <f>+'[1]FCVC (for FPPPA)'!DT53</f>
        <v>0</v>
      </c>
      <c r="H73" s="14">
        <f>+'[1]FCVC (for FPPPA)'!DU53</f>
        <v>15.204281999999999</v>
      </c>
      <c r="I73" s="14">
        <f>+G73+H73</f>
        <v>15.204281999999999</v>
      </c>
      <c r="J73" s="16">
        <f t="shared" si="14"/>
        <v>0</v>
      </c>
      <c r="K73" s="17">
        <f t="shared" si="15"/>
        <v>3.3926166704119973</v>
      </c>
      <c r="L73" s="17">
        <f>+J73+K73</f>
        <v>3.3926166704119973</v>
      </c>
    </row>
    <row r="74" spans="2:12" s="6" customFormat="1">
      <c r="B74" s="12">
        <v>4</v>
      </c>
      <c r="C74" s="55" t="s">
        <v>89</v>
      </c>
      <c r="D74" s="91" t="s">
        <v>15</v>
      </c>
      <c r="E74" s="92"/>
      <c r="F74" s="14">
        <f>+'[1]FCVC (for FPPPA)'!DS54</f>
        <v>1.076225</v>
      </c>
      <c r="G74" s="15">
        <f>+'[1]FCVC (for FPPPA)'!DT54</f>
        <v>0</v>
      </c>
      <c r="H74" s="56">
        <f>+'[1]FCVC (for FPPPA)'!DU54</f>
        <v>0.47892012499999997</v>
      </c>
      <c r="I74" s="56">
        <f>+G74+H74</f>
        <v>0.47892012499999997</v>
      </c>
      <c r="J74" s="16">
        <f t="shared" si="14"/>
        <v>0</v>
      </c>
      <c r="K74" s="17">
        <f t="shared" si="15"/>
        <v>4.45</v>
      </c>
      <c r="L74" s="17">
        <f>+J74+K74</f>
        <v>4.45</v>
      </c>
    </row>
    <row r="75" spans="2:12" s="6" customFormat="1">
      <c r="B75" s="12">
        <v>5</v>
      </c>
      <c r="C75" s="55" t="s">
        <v>90</v>
      </c>
      <c r="D75" s="84" t="s">
        <v>62</v>
      </c>
      <c r="E75" s="85"/>
      <c r="F75" s="14">
        <f>+'[1]FCVC (for FPPPA)'!DS50</f>
        <v>1.554</v>
      </c>
      <c r="G75" s="15">
        <f>+'[1]FCVC (for FPPPA)'!DT50</f>
        <v>0</v>
      </c>
      <c r="H75" s="56">
        <f>+'[1]FCVC (for FPPPA)'!DU50</f>
        <v>0.33062750000000002</v>
      </c>
      <c r="I75" s="56">
        <f>+G75+H75</f>
        <v>0.33062750000000002</v>
      </c>
      <c r="J75" s="16">
        <f t="shared" si="14"/>
        <v>0</v>
      </c>
      <c r="K75" s="17">
        <f t="shared" si="15"/>
        <v>2.1275900900900901</v>
      </c>
      <c r="L75" s="17">
        <f>+J75+K75</f>
        <v>2.1275900900900901</v>
      </c>
    </row>
    <row r="76" spans="2:12" s="6" customFormat="1">
      <c r="B76" s="29"/>
      <c r="C76" s="30" t="s">
        <v>91</v>
      </c>
      <c r="D76" s="31"/>
      <c r="E76" s="31"/>
      <c r="F76" s="39">
        <f>SUM(F71:F75)</f>
        <v>8088.5071520000001</v>
      </c>
      <c r="G76" s="57">
        <f>SUM(G71:G75)</f>
        <v>0</v>
      </c>
      <c r="H76" s="39">
        <f>SUM(H71:H75)</f>
        <v>4273.5923621249995</v>
      </c>
      <c r="I76" s="39">
        <f>SUM(I71:I75)</f>
        <v>4273.5923621249995</v>
      </c>
      <c r="J76" s="50">
        <f t="shared" si="14"/>
        <v>0</v>
      </c>
      <c r="K76" s="33">
        <f t="shared" si="15"/>
        <v>5.2835366054764412</v>
      </c>
      <c r="L76" s="33">
        <f>IF(F76&gt;0,(I76/F76*10),0)</f>
        <v>5.2835366054764412</v>
      </c>
    </row>
    <row r="77" spans="2:12" s="60" customFormat="1">
      <c r="B77" s="86" t="s">
        <v>92</v>
      </c>
      <c r="C77" s="86"/>
      <c r="D77" s="58"/>
      <c r="E77" s="58"/>
      <c r="F77" s="8">
        <f>+F25+F42+F53+F60+F64+F76+F68</f>
        <v>88828.69039980002</v>
      </c>
      <c r="G77" s="8">
        <f>+G25+G42+G53+G60+G64+G76+G68</f>
        <v>9598.5128751468983</v>
      </c>
      <c r="H77" s="8">
        <f>+H25+H42+H53+H60+H64+H76+H68</f>
        <v>22997.280502026631</v>
      </c>
      <c r="I77" s="8">
        <f>+I25+I42+I53+I60+I64+I76+I68</f>
        <v>32595.793377173537</v>
      </c>
      <c r="J77" s="59">
        <f t="shared" si="14"/>
        <v>1.0805644923893314</v>
      </c>
      <c r="K77" s="59">
        <f t="shared" si="15"/>
        <v>2.5889473770828446</v>
      </c>
      <c r="L77" s="59">
        <f>IF(F77&gt;0,(I77/F77*10),0)</f>
        <v>3.6695118694721769</v>
      </c>
    </row>
    <row r="78" spans="2:12" s="60" customFormat="1">
      <c r="B78" s="20" t="s">
        <v>93</v>
      </c>
      <c r="C78" s="34" t="s">
        <v>94</v>
      </c>
      <c r="D78" s="20"/>
      <c r="E78" s="20"/>
      <c r="F78" s="61"/>
      <c r="G78" s="61"/>
      <c r="H78" s="61"/>
      <c r="I78" s="61"/>
      <c r="J78" s="61"/>
      <c r="K78" s="61"/>
      <c r="L78" s="61"/>
    </row>
    <row r="79" spans="2:12" s="6" customFormat="1">
      <c r="B79" s="62">
        <v>1</v>
      </c>
      <c r="C79" s="42" t="s">
        <v>95</v>
      </c>
      <c r="D79" s="84" t="s">
        <v>62</v>
      </c>
      <c r="E79" s="85"/>
      <c r="F79" s="15"/>
      <c r="G79" s="14">
        <f>+'[1]FCVC (for FPPPA)'!DT63</f>
        <v>1883.6368086</v>
      </c>
      <c r="H79" s="15"/>
      <c r="I79" s="14">
        <f>+G79+H79</f>
        <v>1883.6368086</v>
      </c>
      <c r="J79" s="16"/>
      <c r="K79" s="17"/>
      <c r="L79" s="17"/>
    </row>
    <row r="80" spans="2:12" s="6" customFormat="1">
      <c r="B80" s="62">
        <v>2</v>
      </c>
      <c r="C80" s="42" t="s">
        <v>96</v>
      </c>
      <c r="D80" s="84" t="s">
        <v>62</v>
      </c>
      <c r="E80" s="85"/>
      <c r="F80" s="15"/>
      <c r="G80" s="14">
        <f>+'[1]FCVC (for FPPPA)'!DT64</f>
        <v>2927.9642801999998</v>
      </c>
      <c r="H80" s="15"/>
      <c r="I80" s="14">
        <f>+G80+H80</f>
        <v>2927.9642801999998</v>
      </c>
      <c r="J80" s="16"/>
      <c r="K80" s="17"/>
      <c r="L80" s="17"/>
    </row>
    <row r="81" spans="2:12" s="64" customFormat="1">
      <c r="B81" s="95" t="s">
        <v>97</v>
      </c>
      <c r="C81" s="95"/>
      <c r="D81" s="58"/>
      <c r="E81" s="58"/>
      <c r="F81" s="63">
        <f>SUM(F77:F80)</f>
        <v>88828.69039980002</v>
      </c>
      <c r="G81" s="63">
        <f>SUM(G77:G80)</f>
        <v>14410.113963946898</v>
      </c>
      <c r="H81" s="63">
        <f>SUM(H77:H80)</f>
        <v>22997.280502026631</v>
      </c>
      <c r="I81" s="63">
        <f>SUM(I77:I80)</f>
        <v>37407.394465973535</v>
      </c>
      <c r="J81" s="59">
        <f>IF(F81&gt;0,(G81/F81*10),0)</f>
        <v>1.6222364530074553</v>
      </c>
      <c r="K81" s="59">
        <f>IF(F81&gt;0,(H81/F81*10),0)</f>
        <v>2.5889473770828446</v>
      </c>
      <c r="L81" s="59">
        <f>IF(F81&gt;0,(I81/F81*10),0)</f>
        <v>4.2111838300903006</v>
      </c>
    </row>
    <row r="84" spans="2:12">
      <c r="C84" s="65" t="s">
        <v>98</v>
      </c>
      <c r="D84" s="66"/>
      <c r="E84" s="66"/>
      <c r="F84" s="32">
        <f>+'[1]FCVC (for FPPPA)'!DS65</f>
        <v>88828.690399799976</v>
      </c>
      <c r="G84" s="32">
        <f>+'[1]FCVC (for FPPPA)'!DT65</f>
        <v>14410.1139639469</v>
      </c>
      <c r="H84" s="32">
        <f>+'[1]FCVC (for FPPPA)'!DU65</f>
        <v>22997.280502026631</v>
      </c>
      <c r="I84" s="32">
        <f>+G84+H84</f>
        <v>37407.394465973528</v>
      </c>
      <c r="J84" s="3">
        <v>1.4758293880831705</v>
      </c>
      <c r="K84" s="3">
        <v>2.995745947411153</v>
      </c>
      <c r="L84" s="3">
        <v>4.4715753354943253</v>
      </c>
    </row>
    <row r="85" spans="2:12">
      <c r="C85" s="65" t="s">
        <v>99</v>
      </c>
      <c r="D85" s="66"/>
      <c r="E85" s="66"/>
      <c r="F85" s="67">
        <f>+F81-F84</f>
        <v>0</v>
      </c>
      <c r="G85" s="67">
        <f>+G81-G84</f>
        <v>0</v>
      </c>
      <c r="H85" s="67">
        <f>+H81-H84</f>
        <v>0</v>
      </c>
      <c r="I85" s="67">
        <f>+I81-I84</f>
        <v>0</v>
      </c>
      <c r="L85" s="4"/>
    </row>
    <row r="86" spans="2:12">
      <c r="L86" s="4"/>
    </row>
    <row r="87" spans="2:12">
      <c r="F87" s="4"/>
      <c r="G87" s="4"/>
      <c r="H87" s="4"/>
      <c r="I87" s="4"/>
      <c r="J87" s="4"/>
      <c r="K87" s="4"/>
    </row>
    <row r="89" spans="2:12">
      <c r="C89" s="2"/>
      <c r="L89" s="4"/>
    </row>
    <row r="91" spans="2:12">
      <c r="C91" s="2"/>
      <c r="L91" s="4"/>
    </row>
    <row r="92" spans="2:12">
      <c r="C92" s="2"/>
    </row>
    <row r="93" spans="2:12">
      <c r="C93" s="2"/>
    </row>
    <row r="94" spans="2:12">
      <c r="C94" s="2"/>
    </row>
    <row r="95" spans="2:12">
      <c r="C95" s="2"/>
    </row>
    <row r="96" spans="2:12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</sheetData>
  <mergeCells count="23">
    <mergeCell ref="B1:F1"/>
    <mergeCell ref="B77:C77"/>
    <mergeCell ref="D79:E79"/>
    <mergeCell ref="D80:E80"/>
    <mergeCell ref="B81:C81"/>
    <mergeCell ref="D67:E67"/>
    <mergeCell ref="D71:E71"/>
    <mergeCell ref="D72:E72"/>
    <mergeCell ref="D73:E73"/>
    <mergeCell ref="D74:E74"/>
    <mergeCell ref="D75:E75"/>
    <mergeCell ref="D63:E63"/>
    <mergeCell ref="B2:B3"/>
    <mergeCell ref="C2:C3"/>
    <mergeCell ref="D2:L2"/>
    <mergeCell ref="D5:E5"/>
    <mergeCell ref="D6:E6"/>
    <mergeCell ref="D7:E7"/>
    <mergeCell ref="D24:E24"/>
    <mergeCell ref="D39:E39"/>
    <mergeCell ref="D40:E40"/>
    <mergeCell ref="D49:E49"/>
    <mergeCell ref="D62:E62"/>
  </mergeCells>
  <conditionalFormatting sqref="D9:E22">
    <cfRule type="cellIs" dxfId="5" priority="1" operator="lessThan">
      <formula>0.01</formula>
    </cfRule>
    <cfRule type="cellIs" dxfId="4" priority="2" operator="lessThan">
      <formula>0</formula>
    </cfRule>
  </conditionalFormatting>
  <printOptions horizontalCentered="1"/>
  <pageMargins left="0.70866141732283472" right="0.70866141732283472" top="0.51181102362204722" bottom="0.51181102362204722" header="0.31496062992125984" footer="0.31496062992125984"/>
  <pageSetup paperSize="9" scale="6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60" workbookViewId="0">
      <selection activeCell="Q9" sqref="Q9"/>
    </sheetView>
  </sheetViews>
  <sheetFormatPr defaultColWidth="9.140625" defaultRowHeight="15.75"/>
  <cols>
    <col min="1" max="1" width="8.42578125" style="1" bestFit="1" customWidth="1"/>
    <col min="2" max="2" width="42.85546875" style="1" bestFit="1" customWidth="1"/>
    <col min="3" max="3" width="14.140625" style="3" hidden="1" customWidth="1"/>
    <col min="4" max="4" width="22.140625" style="3" customWidth="1"/>
    <col min="5" max="5" width="16.85546875" style="3" customWidth="1"/>
    <col min="6" max="6" width="10.5703125" style="3" hidden="1" customWidth="1"/>
    <col min="7" max="7" width="11.85546875" style="3" hidden="1" customWidth="1"/>
    <col min="8" max="8" width="10.5703125" style="3" hidden="1" customWidth="1"/>
    <col min="9" max="9" width="9" style="3" hidden="1" customWidth="1"/>
    <col min="10" max="10" width="8.7109375" style="3" hidden="1" customWidth="1"/>
    <col min="11" max="11" width="11.140625" style="3" hidden="1" customWidth="1"/>
    <col min="12" max="16384" width="9.140625" style="5"/>
  </cols>
  <sheetData>
    <row r="1" spans="1:11">
      <c r="A1" s="105" t="s">
        <v>120</v>
      </c>
      <c r="B1" s="106"/>
      <c r="C1" s="106"/>
      <c r="D1" s="106"/>
      <c r="E1" s="107"/>
    </row>
    <row r="2" spans="1:11" s="6" customFormat="1">
      <c r="A2" s="97" t="s">
        <v>0</v>
      </c>
      <c r="B2" s="99" t="s">
        <v>1</v>
      </c>
      <c r="C2" s="88" t="s">
        <v>100</v>
      </c>
      <c r="D2" s="101"/>
      <c r="E2" s="101"/>
      <c r="F2" s="101"/>
      <c r="G2" s="101"/>
      <c r="H2" s="101"/>
      <c r="I2" s="101"/>
      <c r="J2" s="101"/>
      <c r="K2" s="96"/>
    </row>
    <row r="3" spans="1:11" s="6" customFormat="1" ht="31.5">
      <c r="A3" s="98"/>
      <c r="B3" s="100"/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s="6" customFormat="1">
      <c r="A4" s="9" t="s">
        <v>12</v>
      </c>
      <c r="B4" s="10" t="s">
        <v>13</v>
      </c>
      <c r="C4" s="9"/>
      <c r="D4" s="9"/>
      <c r="E4" s="11"/>
      <c r="F4" s="11"/>
      <c r="G4" s="11"/>
      <c r="H4" s="11"/>
      <c r="I4" s="11"/>
      <c r="J4" s="11"/>
      <c r="K4" s="11"/>
    </row>
    <row r="5" spans="1:11" s="6" customFormat="1">
      <c r="A5" s="12">
        <v>1</v>
      </c>
      <c r="B5" s="13" t="s">
        <v>14</v>
      </c>
      <c r="C5" s="91" t="s">
        <v>15</v>
      </c>
      <c r="D5" s="96"/>
      <c r="E5" s="14">
        <f>'[2]FCVC (for FPPPA)'!DT5</f>
        <v>1048.7814060000001</v>
      </c>
      <c r="F5" s="68">
        <f>'[2]FCVC (for FPPPA)'!DU5</f>
        <v>0</v>
      </c>
      <c r="G5" s="14">
        <f>'[2]FCVC (for FPPPA)'!DV5</f>
        <v>219.5055539</v>
      </c>
      <c r="H5" s="14">
        <f>+F5+G5</f>
        <v>219.5055539</v>
      </c>
      <c r="I5" s="69">
        <f t="shared" ref="I5:I26" si="0">IF(E5&gt;0,(F5/E5*10),0)</f>
        <v>0</v>
      </c>
      <c r="J5" s="17">
        <f t="shared" ref="J5:J26" si="1">IF(E5&gt;0,(G5/E5*10),0)</f>
        <v>2.0929581001744033</v>
      </c>
      <c r="K5" s="17">
        <f>+I5+J5</f>
        <v>2.0929581001744033</v>
      </c>
    </row>
    <row r="6" spans="1:11" s="6" customFormat="1">
      <c r="A6" s="12">
        <v>2</v>
      </c>
      <c r="B6" s="13" t="s">
        <v>16</v>
      </c>
      <c r="C6" s="91" t="s">
        <v>15</v>
      </c>
      <c r="D6" s="96"/>
      <c r="E6" s="14">
        <f>'[2]FCVC (for FPPPA)'!DT6</f>
        <v>1972.985136</v>
      </c>
      <c r="F6" s="68">
        <f>'[2]FCVC (for FPPPA)'!DU6</f>
        <v>0</v>
      </c>
      <c r="G6" s="14">
        <f>'[2]FCVC (for FPPPA)'!DV6</f>
        <v>623.83198179999999</v>
      </c>
      <c r="H6" s="14">
        <f>+F6+G6</f>
        <v>623.83198179999999</v>
      </c>
      <c r="I6" s="69">
        <f t="shared" si="0"/>
        <v>0</v>
      </c>
      <c r="J6" s="17">
        <f t="shared" si="1"/>
        <v>3.1618686345744473</v>
      </c>
      <c r="K6" s="17">
        <f>+I6+J6</f>
        <v>3.1618686345744473</v>
      </c>
    </row>
    <row r="7" spans="1:11" s="6" customFormat="1">
      <c r="A7" s="12">
        <v>3</v>
      </c>
      <c r="B7" s="13" t="s">
        <v>17</v>
      </c>
      <c r="C7" s="91" t="s">
        <v>15</v>
      </c>
      <c r="D7" s="96"/>
      <c r="E7" s="14">
        <f>'[2]FCVC (for FPPPA)'!DT7</f>
        <v>250.296774</v>
      </c>
      <c r="F7" s="68">
        <f>'[2]FCVC (for FPPPA)'!DU7</f>
        <v>0</v>
      </c>
      <c r="G7" s="14">
        <f>'[2]FCVC (for FPPPA)'!DV7</f>
        <v>62.784858300000003</v>
      </c>
      <c r="H7" s="14">
        <f>+F7+G7</f>
        <v>62.784858300000003</v>
      </c>
      <c r="I7" s="69">
        <f t="shared" si="0"/>
        <v>0</v>
      </c>
      <c r="J7" s="17">
        <f t="shared" si="1"/>
        <v>2.5084166006869912</v>
      </c>
      <c r="K7" s="17">
        <f>+I7+J7</f>
        <v>2.5084166006869912</v>
      </c>
    </row>
    <row r="8" spans="1:11" s="6" customFormat="1">
      <c r="A8" s="18"/>
      <c r="B8" s="19" t="s">
        <v>18</v>
      </c>
      <c r="C8" s="21"/>
      <c r="D8" s="21"/>
      <c r="E8" s="21">
        <f>SUM(E5:E7)</f>
        <v>3272.0633160000002</v>
      </c>
      <c r="F8" s="70">
        <f>SUM(F5:F7)</f>
        <v>0</v>
      </c>
      <c r="G8" s="21">
        <f>SUM(G5:G7)</f>
        <v>906.12239399999999</v>
      </c>
      <c r="H8" s="21">
        <f>SUM(H5:H7)</f>
        <v>906.12239399999999</v>
      </c>
      <c r="I8" s="71">
        <f t="shared" si="0"/>
        <v>0</v>
      </c>
      <c r="J8" s="24">
        <f t="shared" si="1"/>
        <v>2.7692691323213992</v>
      </c>
      <c r="K8" s="24">
        <f>IF(E8&gt;0,(H8/E8*10),0)</f>
        <v>2.7692691323213992</v>
      </c>
    </row>
    <row r="9" spans="1:11" s="6" customFormat="1">
      <c r="A9" s="12">
        <v>4</v>
      </c>
      <c r="B9" s="25" t="s">
        <v>19</v>
      </c>
      <c r="C9" s="26">
        <v>0.90700000000000003</v>
      </c>
      <c r="D9" s="26">
        <v>0.82591622940242204</v>
      </c>
      <c r="E9" s="14">
        <f>'[2]FCVC (for FPPPA)'!DT8</f>
        <v>1664.0560190000001</v>
      </c>
      <c r="F9" s="14">
        <f>'[2]FCVC (for FPPPA)'!DU8</f>
        <v>142.02614449999999</v>
      </c>
      <c r="G9" s="14">
        <f>'[2]FCVC (for FPPPA)'!DV8</f>
        <v>275.9303668</v>
      </c>
      <c r="H9" s="14">
        <f t="shared" ref="H9:H23" si="2">+F9+G9</f>
        <v>417.95651129999999</v>
      </c>
      <c r="I9" s="69">
        <f t="shared" si="0"/>
        <v>0.85349376991136006</v>
      </c>
      <c r="J9" s="17">
        <f t="shared" si="1"/>
        <v>1.6581795543506881</v>
      </c>
      <c r="K9" s="17">
        <f t="shared" ref="K9:K23" si="3">+I9+J9</f>
        <v>2.5116733242620484</v>
      </c>
    </row>
    <row r="10" spans="1:11" s="6" customFormat="1">
      <c r="A10" s="12">
        <v>5</v>
      </c>
      <c r="B10" s="25" t="s">
        <v>20</v>
      </c>
      <c r="C10" s="26">
        <v>0.90920000000000001</v>
      </c>
      <c r="D10" s="26">
        <v>0.84918685256300031</v>
      </c>
      <c r="E10" s="14">
        <f>'[2]FCVC (for FPPPA)'!DT9</f>
        <v>1777.891562</v>
      </c>
      <c r="F10" s="14">
        <f>'[2]FCVC (for FPPPA)'!DU9</f>
        <v>125.1584708</v>
      </c>
      <c r="G10" s="14">
        <f>'[2]FCVC (for FPPPA)'!DV9</f>
        <v>276.86794520000001</v>
      </c>
      <c r="H10" s="14">
        <f t="shared" si="2"/>
        <v>402.02641600000004</v>
      </c>
      <c r="I10" s="69">
        <f t="shared" si="0"/>
        <v>0.70397134153224583</v>
      </c>
      <c r="J10" s="17">
        <f t="shared" si="1"/>
        <v>1.5572825200235694</v>
      </c>
      <c r="K10" s="17">
        <f t="shared" si="3"/>
        <v>2.2612538615558151</v>
      </c>
    </row>
    <row r="11" spans="1:11" s="6" customFormat="1">
      <c r="A11" s="12">
        <v>6</v>
      </c>
      <c r="B11" s="25" t="s">
        <v>21</v>
      </c>
      <c r="C11" s="26">
        <v>0.94479999999999997</v>
      </c>
      <c r="D11" s="26">
        <v>0.88634955882857824</v>
      </c>
      <c r="E11" s="14">
        <f>'[2]FCVC (for FPPPA)'!DT10</f>
        <v>2065.336288</v>
      </c>
      <c r="F11" s="14">
        <f>'[2]FCVC (for FPPPA)'!DU10</f>
        <v>208.27278419999999</v>
      </c>
      <c r="G11" s="14">
        <f>'[2]FCVC (for FPPPA)'!DV10</f>
        <v>321.0225193</v>
      </c>
      <c r="H11" s="14">
        <f t="shared" si="2"/>
        <v>529.29530350000005</v>
      </c>
      <c r="I11" s="69">
        <f t="shared" si="0"/>
        <v>1.0084206887280529</v>
      </c>
      <c r="J11" s="17">
        <f t="shared" si="1"/>
        <v>1.5543353456054707</v>
      </c>
      <c r="K11" s="17">
        <f t="shared" si="3"/>
        <v>2.5627560343335238</v>
      </c>
    </row>
    <row r="12" spans="1:11" s="6" customFormat="1">
      <c r="A12" s="12">
        <v>7</v>
      </c>
      <c r="B12" s="25" t="s">
        <v>22</v>
      </c>
      <c r="C12" s="26">
        <v>0.876</v>
      </c>
      <c r="D12" s="26">
        <v>0.81720440417300866</v>
      </c>
      <c r="E12" s="14">
        <f>'[2]FCVC (for FPPPA)'!DT11</f>
        <v>2577.1358089999999</v>
      </c>
      <c r="F12" s="14">
        <f>'[2]FCVC (for FPPPA)'!DU11</f>
        <v>176.63492149999999</v>
      </c>
      <c r="G12" s="14">
        <f>'[2]FCVC (for FPPPA)'!DV11</f>
        <v>350.16342059999999</v>
      </c>
      <c r="H12" s="14">
        <f t="shared" si="2"/>
        <v>526.79834210000001</v>
      </c>
      <c r="I12" s="69">
        <f t="shared" si="0"/>
        <v>0.68539236808222093</v>
      </c>
      <c r="J12" s="17">
        <f t="shared" si="1"/>
        <v>1.358730957744416</v>
      </c>
      <c r="K12" s="17">
        <f t="shared" si="3"/>
        <v>2.0441233258266367</v>
      </c>
    </row>
    <row r="13" spans="1:11" s="6" customFormat="1">
      <c r="A13" s="12">
        <v>8</v>
      </c>
      <c r="B13" s="25" t="s">
        <v>23</v>
      </c>
      <c r="C13" s="26">
        <v>0.92689999999999995</v>
      </c>
      <c r="D13" s="26">
        <v>0.87970247098554033</v>
      </c>
      <c r="E13" s="14">
        <f>'[2]FCVC (for FPPPA)'!DT12</f>
        <v>739.79458999999997</v>
      </c>
      <c r="F13" s="14">
        <f>'[2]FCVC (for FPPPA)'!DU12</f>
        <v>98.145579600000005</v>
      </c>
      <c r="G13" s="14">
        <f>'[2]FCVC (for FPPPA)'!DV12</f>
        <v>99.094899600000005</v>
      </c>
      <c r="H13" s="14">
        <f t="shared" si="2"/>
        <v>197.24047920000001</v>
      </c>
      <c r="I13" s="69">
        <f t="shared" si="0"/>
        <v>1.3266598718976845</v>
      </c>
      <c r="J13" s="17">
        <f t="shared" si="1"/>
        <v>1.3394920825252319</v>
      </c>
      <c r="K13" s="17">
        <f t="shared" si="3"/>
        <v>2.6661519544229164</v>
      </c>
    </row>
    <row r="14" spans="1:11" s="6" customFormat="1">
      <c r="A14" s="12">
        <v>9</v>
      </c>
      <c r="B14" s="25" t="s">
        <v>24</v>
      </c>
      <c r="C14" s="26">
        <v>0.94469999999999998</v>
      </c>
      <c r="D14" s="26">
        <v>0.47289512062608358</v>
      </c>
      <c r="E14" s="14">
        <f>'[2]FCVC (for FPPPA)'!DT13</f>
        <v>774.65895499999999</v>
      </c>
      <c r="F14" s="14">
        <f>'[2]FCVC (for FPPPA)'!DU13</f>
        <v>117.71885210000001</v>
      </c>
      <c r="G14" s="14">
        <f>'[2]FCVC (for FPPPA)'!DV13</f>
        <v>249.77522640000001</v>
      </c>
      <c r="H14" s="14">
        <f t="shared" si="2"/>
        <v>367.4940785</v>
      </c>
      <c r="I14" s="69">
        <f t="shared" si="0"/>
        <v>1.5196216520855943</v>
      </c>
      <c r="J14" s="17">
        <f t="shared" si="1"/>
        <v>3.2243250373320738</v>
      </c>
      <c r="K14" s="17">
        <f t="shared" si="3"/>
        <v>4.7439466894176681</v>
      </c>
    </row>
    <row r="15" spans="1:11" s="6" customFormat="1">
      <c r="A15" s="12">
        <v>10</v>
      </c>
      <c r="B15" s="25" t="s">
        <v>25</v>
      </c>
      <c r="C15" s="26">
        <v>0.85640000000000005</v>
      </c>
      <c r="D15" s="26">
        <v>0.28975847012696759</v>
      </c>
      <c r="E15" s="14">
        <f>'[2]FCVC (for FPPPA)'!DT14</f>
        <v>601.57335499999999</v>
      </c>
      <c r="F15" s="14">
        <f>'[2]FCVC (for FPPPA)'!DU14</f>
        <v>207.3767608</v>
      </c>
      <c r="G15" s="14">
        <f>'[2]FCVC (for FPPPA)'!DV14</f>
        <v>170.9726896</v>
      </c>
      <c r="H15" s="14">
        <f t="shared" si="2"/>
        <v>378.34945040000002</v>
      </c>
      <c r="I15" s="69">
        <f t="shared" si="0"/>
        <v>3.4472397933914478</v>
      </c>
      <c r="J15" s="17">
        <f t="shared" si="1"/>
        <v>2.842092126902795</v>
      </c>
      <c r="K15" s="17">
        <f t="shared" si="3"/>
        <v>6.2893319202942433</v>
      </c>
    </row>
    <row r="16" spans="1:11" s="6" customFormat="1">
      <c r="A16" s="12">
        <v>11</v>
      </c>
      <c r="B16" s="25" t="s">
        <v>26</v>
      </c>
      <c r="C16" s="26">
        <v>0.92569999999999997</v>
      </c>
      <c r="D16" s="26">
        <v>0.87476348215795707</v>
      </c>
      <c r="E16" s="14">
        <f>'[2]FCVC (for FPPPA)'!DT15</f>
        <v>4137.9811760000002</v>
      </c>
      <c r="F16" s="14">
        <f>'[2]FCVC (for FPPPA)'!DU15</f>
        <v>532.68268850000004</v>
      </c>
      <c r="G16" s="14">
        <f>'[2]FCVC (for FPPPA)'!DV15</f>
        <v>525.87688060000005</v>
      </c>
      <c r="H16" s="14">
        <f t="shared" si="2"/>
        <v>1058.5595691000001</v>
      </c>
      <c r="I16" s="69">
        <f t="shared" si="0"/>
        <v>1.2873008982967882</v>
      </c>
      <c r="J16" s="17">
        <f t="shared" si="1"/>
        <v>1.2708537285042498</v>
      </c>
      <c r="K16" s="17">
        <f t="shared" si="3"/>
        <v>2.5581546268010378</v>
      </c>
    </row>
    <row r="17" spans="1:11" s="6" customFormat="1">
      <c r="A17" s="12">
        <v>12</v>
      </c>
      <c r="B17" s="25" t="s">
        <v>27</v>
      </c>
      <c r="C17" s="26">
        <v>0.91510000000000002</v>
      </c>
      <c r="D17" s="26">
        <v>0.8668667887667888</v>
      </c>
      <c r="E17" s="14">
        <f>'[2]FCVC (for FPPPA)'!DT16</f>
        <v>2073.0945879999999</v>
      </c>
      <c r="F17" s="14">
        <f>'[2]FCVC (for FPPPA)'!DU16</f>
        <v>248.42410390000001</v>
      </c>
      <c r="G17" s="14">
        <f>'[2]FCVC (for FPPPA)'!DV16</f>
        <v>273.4738777</v>
      </c>
      <c r="H17" s="14">
        <f t="shared" si="2"/>
        <v>521.89798159999998</v>
      </c>
      <c r="I17" s="69">
        <f t="shared" si="0"/>
        <v>1.1983249840021291</v>
      </c>
      <c r="J17" s="17">
        <f t="shared" si="1"/>
        <v>1.3191577426471002</v>
      </c>
      <c r="K17" s="17">
        <f t="shared" si="3"/>
        <v>2.517482726649229</v>
      </c>
    </row>
    <row r="18" spans="1:11" s="6" customFormat="1">
      <c r="A18" s="12">
        <v>13</v>
      </c>
      <c r="B18" s="25" t="s">
        <v>28</v>
      </c>
      <c r="C18" s="26">
        <v>0.83830000000000005</v>
      </c>
      <c r="D18" s="26">
        <v>0.78410000000000002</v>
      </c>
      <c r="E18" s="14">
        <f>'[2]FCVC (for FPPPA)'!DT17</f>
        <v>967.05732399999999</v>
      </c>
      <c r="F18" s="14">
        <f>'[2]FCVC (for FPPPA)'!DU17</f>
        <v>107.4660727</v>
      </c>
      <c r="G18" s="14">
        <f>'[2]FCVC (for FPPPA)'!DV17</f>
        <v>207.0512683</v>
      </c>
      <c r="H18" s="14">
        <f t="shared" si="2"/>
        <v>314.51734099999999</v>
      </c>
      <c r="I18" s="69">
        <f t="shared" si="0"/>
        <v>1.1112688982644012</v>
      </c>
      <c r="J18" s="17">
        <f t="shared" si="1"/>
        <v>2.1410444154807933</v>
      </c>
      <c r="K18" s="17">
        <f t="shared" si="3"/>
        <v>3.2523133137451943</v>
      </c>
    </row>
    <row r="19" spans="1:11" s="6" customFormat="1">
      <c r="A19" s="27">
        <v>14</v>
      </c>
      <c r="B19" s="25" t="s">
        <v>29</v>
      </c>
      <c r="C19" s="26">
        <v>0.95889999999999997</v>
      </c>
      <c r="D19" s="26">
        <v>0.90477773365474967</v>
      </c>
      <c r="E19" s="14">
        <f>'[2]FCVC (for FPPPA)'!DT18</f>
        <v>1901.570639</v>
      </c>
      <c r="F19" s="14">
        <f>'[2]FCVC (for FPPPA)'!DU18</f>
        <v>281.73697520000002</v>
      </c>
      <c r="G19" s="14">
        <f>'[2]FCVC (for FPPPA)'!DV18</f>
        <v>295.96709629999998</v>
      </c>
      <c r="H19" s="14">
        <f t="shared" si="2"/>
        <v>577.70407150000005</v>
      </c>
      <c r="I19" s="69">
        <f t="shared" si="0"/>
        <v>1.4816014163331852</v>
      </c>
      <c r="J19" s="17">
        <f t="shared" si="1"/>
        <v>1.556434929262704</v>
      </c>
      <c r="K19" s="17">
        <f t="shared" si="3"/>
        <v>3.0380363455958892</v>
      </c>
    </row>
    <row r="20" spans="1:11" s="6" customFormat="1">
      <c r="A20" s="27">
        <v>15</v>
      </c>
      <c r="B20" s="25" t="s">
        <v>30</v>
      </c>
      <c r="C20" s="26">
        <v>0.85019999999999996</v>
      </c>
      <c r="D20" s="26">
        <v>0.72227060275799715</v>
      </c>
      <c r="E20" s="14">
        <f>'[2]FCVC (for FPPPA)'!DT19</f>
        <v>1517.9955480000001</v>
      </c>
      <c r="F20" s="14">
        <f>'[2]FCVC (for FPPPA)'!DU19</f>
        <v>348.24641919999999</v>
      </c>
      <c r="G20" s="14">
        <f>'[2]FCVC (for FPPPA)'!DV19</f>
        <v>459.68049830000001</v>
      </c>
      <c r="H20" s="14">
        <f t="shared" si="2"/>
        <v>807.92691749999994</v>
      </c>
      <c r="I20" s="69">
        <f t="shared" si="0"/>
        <v>2.2941201616752038</v>
      </c>
      <c r="J20" s="17">
        <f t="shared" si="1"/>
        <v>3.0282071571661815</v>
      </c>
      <c r="K20" s="17">
        <f t="shared" si="3"/>
        <v>5.3223273188413849</v>
      </c>
    </row>
    <row r="21" spans="1:11" s="28" customFormat="1">
      <c r="A21" s="27">
        <v>16</v>
      </c>
      <c r="B21" s="25" t="s">
        <v>31</v>
      </c>
      <c r="C21" s="26">
        <v>0.92869999999999997</v>
      </c>
      <c r="D21" s="26">
        <v>0.87211491750771419</v>
      </c>
      <c r="E21" s="14">
        <f>'[2]FCVC (for FPPPA)'!DT20</f>
        <v>713.932458</v>
      </c>
      <c r="F21" s="14">
        <f>'[2]FCVC (for FPPPA)'!DU20</f>
        <v>115.1255324</v>
      </c>
      <c r="G21" s="14">
        <f>'[2]FCVC (for FPPPA)'!DV20</f>
        <v>111.93124160000001</v>
      </c>
      <c r="H21" s="14">
        <f t="shared" si="2"/>
        <v>227.05677400000002</v>
      </c>
      <c r="I21" s="69">
        <f t="shared" si="0"/>
        <v>1.6125549568443909</v>
      </c>
      <c r="J21" s="17">
        <f t="shared" si="1"/>
        <v>1.5678127579962196</v>
      </c>
      <c r="K21" s="17">
        <f t="shared" si="3"/>
        <v>3.1803677148406102</v>
      </c>
    </row>
    <row r="22" spans="1:11" s="28" customFormat="1">
      <c r="A22" s="27">
        <v>17</v>
      </c>
      <c r="B22" s="25" t="s">
        <v>32</v>
      </c>
      <c r="C22" s="26">
        <v>0.78310000000000002</v>
      </c>
      <c r="D22" s="26">
        <v>0.66863634558656682</v>
      </c>
      <c r="E22" s="14">
        <f>'[2]FCVC (for FPPPA)'!DT21</f>
        <v>1720.861339</v>
      </c>
      <c r="F22" s="14">
        <f>'[2]FCVC (for FPPPA)'!DU21</f>
        <v>322.53941220000002</v>
      </c>
      <c r="G22" s="14">
        <f>'[2]FCVC (for FPPPA)'!DV21</f>
        <v>501.81300520000002</v>
      </c>
      <c r="H22" s="14">
        <f t="shared" si="2"/>
        <v>824.35241740000004</v>
      </c>
      <c r="I22" s="69">
        <f t="shared" si="0"/>
        <v>1.874290536316128</v>
      </c>
      <c r="J22" s="17">
        <f t="shared" si="1"/>
        <v>2.9160571733897269</v>
      </c>
      <c r="K22" s="17">
        <f t="shared" si="3"/>
        <v>4.7903477097058547</v>
      </c>
    </row>
    <row r="23" spans="1:11" s="28" customFormat="1">
      <c r="A23" s="27">
        <v>18</v>
      </c>
      <c r="B23" s="25" t="s">
        <v>101</v>
      </c>
      <c r="C23" s="102" t="s">
        <v>62</v>
      </c>
      <c r="D23" s="103"/>
      <c r="E23" s="14">
        <f>'[2]FCVC (for FPPPA)'!DT22</f>
        <v>49.889752999999999</v>
      </c>
      <c r="F23" s="14">
        <f>'[2]FCVC (for FPPPA)'!DU22</f>
        <v>10.808409899999999</v>
      </c>
      <c r="G23" s="14">
        <f>'[2]FCVC (for FPPPA)'!DV22</f>
        <v>17.870227604299998</v>
      </c>
      <c r="H23" s="14">
        <f t="shared" si="2"/>
        <v>28.678637504299999</v>
      </c>
      <c r="I23" s="69">
        <f t="shared" si="0"/>
        <v>2.1664588918690377</v>
      </c>
      <c r="J23" s="17">
        <f t="shared" si="1"/>
        <v>3.5819434913417991</v>
      </c>
      <c r="K23" s="17">
        <f t="shared" si="3"/>
        <v>5.7484023832108369</v>
      </c>
    </row>
    <row r="24" spans="1:11" s="6" customFormat="1">
      <c r="A24" s="18"/>
      <c r="B24" s="19" t="s">
        <v>33</v>
      </c>
      <c r="C24" s="21"/>
      <c r="D24" s="21"/>
      <c r="E24" s="21">
        <f>SUM(E9:E23)</f>
        <v>23282.829403</v>
      </c>
      <c r="F24" s="21">
        <f>SUM(F9:F23)</f>
        <v>3042.3631274999998</v>
      </c>
      <c r="G24" s="21">
        <f>SUM(G9:G23)</f>
        <v>4137.4911631042996</v>
      </c>
      <c r="H24" s="21">
        <f>SUM(H9:H23)</f>
        <v>7179.8542906043003</v>
      </c>
      <c r="I24" s="24">
        <f t="shared" si="0"/>
        <v>1.3066982001371321</v>
      </c>
      <c r="J24" s="24">
        <f t="shared" si="1"/>
        <v>1.777056856573962</v>
      </c>
      <c r="K24" s="24">
        <f>IF(E24&gt;0,(H24/E24*10),0)</f>
        <v>3.0837550567110945</v>
      </c>
    </row>
    <row r="25" spans="1:11" s="6" customFormat="1">
      <c r="A25" s="12">
        <v>19</v>
      </c>
      <c r="B25" s="13" t="s">
        <v>34</v>
      </c>
      <c r="C25" s="91" t="s">
        <v>15</v>
      </c>
      <c r="D25" s="92"/>
      <c r="E25" s="14">
        <f>+'[2]FCVC (for FPPPA)'!DT23</f>
        <v>91.039114999999995</v>
      </c>
      <c r="F25" s="68">
        <f>+'[2]FCVC (for FPPPA)'!DU23</f>
        <v>0</v>
      </c>
      <c r="G25" s="14">
        <f>+'[2]FCVC (for FPPPA)'!DV23</f>
        <v>18.6213239</v>
      </c>
      <c r="H25" s="14">
        <f>+F25+G25</f>
        <v>18.6213239</v>
      </c>
      <c r="I25" s="69">
        <f t="shared" si="0"/>
        <v>0</v>
      </c>
      <c r="J25" s="17">
        <f t="shared" si="1"/>
        <v>2.0454201361689424</v>
      </c>
      <c r="K25" s="17">
        <f>+I25+J25</f>
        <v>2.0454201361689424</v>
      </c>
    </row>
    <row r="26" spans="1:11" s="6" customFormat="1">
      <c r="A26" s="29"/>
      <c r="B26" s="30" t="s">
        <v>35</v>
      </c>
      <c r="C26" s="31"/>
      <c r="D26" s="31"/>
      <c r="E26" s="32">
        <f>E8+E24+E25</f>
        <v>26645.931833999999</v>
      </c>
      <c r="F26" s="32">
        <f>F8+F24+F25</f>
        <v>3042.3631274999998</v>
      </c>
      <c r="G26" s="32">
        <f>G8+G24+G25</f>
        <v>5062.2348810042995</v>
      </c>
      <c r="H26" s="32">
        <f>H8+H24+H25</f>
        <v>8104.5980085043002</v>
      </c>
      <c r="I26" s="33">
        <f t="shared" si="0"/>
        <v>1.1417739662675142</v>
      </c>
      <c r="J26" s="33">
        <f t="shared" si="1"/>
        <v>1.8998152935844892</v>
      </c>
      <c r="K26" s="33">
        <f>IF(E26&gt;0,(H26/E26*10),0)</f>
        <v>3.041589259852004</v>
      </c>
    </row>
    <row r="27" spans="1:11" s="6" customFormat="1">
      <c r="A27" s="20" t="s">
        <v>36</v>
      </c>
      <c r="B27" s="34" t="s">
        <v>37</v>
      </c>
      <c r="C27" s="72"/>
      <c r="D27" s="72"/>
      <c r="E27" s="14"/>
      <c r="F27" s="14"/>
      <c r="G27" s="14"/>
      <c r="H27" s="14"/>
      <c r="I27" s="14"/>
      <c r="J27" s="14"/>
      <c r="K27" s="14"/>
    </row>
    <row r="28" spans="1:11" s="6" customFormat="1">
      <c r="A28" s="12">
        <v>1</v>
      </c>
      <c r="B28" s="35" t="s">
        <v>38</v>
      </c>
      <c r="C28" s="44">
        <v>0.89944427025332196</v>
      </c>
      <c r="D28" s="44">
        <v>0.80303624136402463</v>
      </c>
      <c r="E28" s="14">
        <f>+'[2]FCVC (for FPPPA)'!DT24</f>
        <v>1336.92525</v>
      </c>
      <c r="F28" s="14">
        <f>+'[2]FCVC (for FPPPA)'!DU24</f>
        <v>70.050000199999999</v>
      </c>
      <c r="G28" s="14">
        <f>+'[2]FCVC (for FPPPA)'!DV24</f>
        <v>512.76248687488999</v>
      </c>
      <c r="H28" s="14">
        <f t="shared" ref="H28:H43" si="4">+F28+G28</f>
        <v>582.81248707488999</v>
      </c>
      <c r="I28" s="69">
        <f t="shared" ref="I28:I44" si="5">IF(E28&gt;0,(F28/E28*10),0)</f>
        <v>0.52396347664164467</v>
      </c>
      <c r="J28" s="17">
        <f t="shared" ref="J28:J44" si="6">IF(E28&gt;0,(G28/E28*10),0)</f>
        <v>3.8353863604183553</v>
      </c>
      <c r="K28" s="17">
        <f t="shared" ref="K28:K43" si="7">+I28+J28</f>
        <v>4.3593498370599999</v>
      </c>
    </row>
    <row r="29" spans="1:11" s="6" customFormat="1">
      <c r="A29" s="12">
        <v>2</v>
      </c>
      <c r="B29" s="35" t="s">
        <v>39</v>
      </c>
      <c r="C29" s="44">
        <v>0.90053612904078351</v>
      </c>
      <c r="D29" s="44">
        <v>0.82074514397196607</v>
      </c>
      <c r="E29" s="14">
        <f>+'[2]FCVC (for FPPPA)'!DT25</f>
        <v>1366.407704</v>
      </c>
      <c r="F29" s="14">
        <f>+'[2]FCVC (for FPPPA)'!DU25</f>
        <v>61.519999800000001</v>
      </c>
      <c r="G29" s="14">
        <f>+'[2]FCVC (for FPPPA)'!DV25</f>
        <v>524.1243028843312</v>
      </c>
      <c r="H29" s="14">
        <f t="shared" si="4"/>
        <v>585.64430268433125</v>
      </c>
      <c r="I29" s="69">
        <f t="shared" si="5"/>
        <v>0.4502316520896899</v>
      </c>
      <c r="J29" s="17">
        <f t="shared" si="6"/>
        <v>3.835782697580072</v>
      </c>
      <c r="K29" s="17">
        <f t="shared" si="7"/>
        <v>4.2860143496697622</v>
      </c>
    </row>
    <row r="30" spans="1:11" s="6" customFormat="1">
      <c r="A30" s="12">
        <v>3</v>
      </c>
      <c r="B30" s="35" t="s">
        <v>40</v>
      </c>
      <c r="C30" s="44">
        <v>0.9593784528622652</v>
      </c>
      <c r="D30" s="44">
        <v>0.12806103052641804</v>
      </c>
      <c r="E30" s="14">
        <f>+'[2]FCVC (for FPPPA)'!DT27</f>
        <v>407.59325000000001</v>
      </c>
      <c r="F30" s="14">
        <f>+'[2]FCVC (for FPPPA)'!DU27</f>
        <v>243.36000010000001</v>
      </c>
      <c r="G30" s="14">
        <f>+'[2]FCVC (for FPPPA)'!DV27</f>
        <v>201.56511929999996</v>
      </c>
      <c r="H30" s="14">
        <f t="shared" si="4"/>
        <v>444.92511939999997</v>
      </c>
      <c r="I30" s="69">
        <f t="shared" si="5"/>
        <v>5.9706582505966423</v>
      </c>
      <c r="J30" s="17">
        <f t="shared" si="6"/>
        <v>4.945251652229274</v>
      </c>
      <c r="K30" s="17">
        <f t="shared" si="7"/>
        <v>10.915909902825916</v>
      </c>
    </row>
    <row r="31" spans="1:11" s="6" customFormat="1">
      <c r="A31" s="12">
        <v>4</v>
      </c>
      <c r="B31" s="35" t="s">
        <v>41</v>
      </c>
      <c r="C31" s="44">
        <v>0.35909266047879695</v>
      </c>
      <c r="D31" s="44">
        <v>0.14629497540442959</v>
      </c>
      <c r="E31" s="14">
        <f>+'[2]FCVC (for FPPPA)'!DT28</f>
        <v>131.16900000000001</v>
      </c>
      <c r="F31" s="14">
        <f>+'[2]FCVC (for FPPPA)'!DU28</f>
        <v>29.610358300000001</v>
      </c>
      <c r="G31" s="14">
        <f>+'[2]FCVC (for FPPPA)'!DV28</f>
        <v>30.3137574</v>
      </c>
      <c r="H31" s="14">
        <f t="shared" si="4"/>
        <v>59.924115700000002</v>
      </c>
      <c r="I31" s="69">
        <f t="shared" si="5"/>
        <v>2.2574204499538761</v>
      </c>
      <c r="J31" s="17">
        <f t="shared" si="6"/>
        <v>2.3110458568716692</v>
      </c>
      <c r="K31" s="17">
        <f t="shared" si="7"/>
        <v>4.5684663068255453</v>
      </c>
    </row>
    <row r="32" spans="1:11" s="6" customFormat="1">
      <c r="A32" s="12">
        <v>5</v>
      </c>
      <c r="B32" s="35" t="s">
        <v>42</v>
      </c>
      <c r="C32" s="44">
        <v>0.76374935173372416</v>
      </c>
      <c r="D32" s="44">
        <v>0.27985417297612353</v>
      </c>
      <c r="E32" s="14">
        <f>+'[2]FCVC (for FPPPA)'!DT29</f>
        <v>267.40350000000001</v>
      </c>
      <c r="F32" s="14">
        <f>+'[2]FCVC (for FPPPA)'!DU29</f>
        <v>74.3875381</v>
      </c>
      <c r="G32" s="14">
        <f>+'[2]FCVC (for FPPPA)'!DV29</f>
        <v>58.251799800000001</v>
      </c>
      <c r="H32" s="14">
        <f t="shared" si="4"/>
        <v>132.63933789999999</v>
      </c>
      <c r="I32" s="69">
        <f t="shared" si="5"/>
        <v>2.7818460902718178</v>
      </c>
      <c r="J32" s="17">
        <f t="shared" si="6"/>
        <v>2.1784232367938339</v>
      </c>
      <c r="K32" s="17">
        <f t="shared" si="7"/>
        <v>4.9602693270656513</v>
      </c>
    </row>
    <row r="33" spans="1:11" s="6" customFormat="1">
      <c r="A33" s="12">
        <v>6</v>
      </c>
      <c r="B33" s="35" t="s">
        <v>43</v>
      </c>
      <c r="C33" s="44">
        <v>0.82687274455464443</v>
      </c>
      <c r="D33" s="44">
        <v>0.73219316380527921</v>
      </c>
      <c r="E33" s="14">
        <f>+'[2]FCVC (for FPPPA)'!DT30</f>
        <v>3560.4181250000001</v>
      </c>
      <c r="F33" s="14">
        <f>+'[2]FCVC (for FPPPA)'!DU30</f>
        <v>296.25000010000002</v>
      </c>
      <c r="G33" s="14">
        <f>+'[2]FCVC (for FPPPA)'!DV30</f>
        <v>1357.8955137999999</v>
      </c>
      <c r="H33" s="14">
        <f t="shared" si="4"/>
        <v>1654.1455139</v>
      </c>
      <c r="I33" s="69">
        <f t="shared" si="5"/>
        <v>0.83206519487089736</v>
      </c>
      <c r="J33" s="17">
        <f t="shared" si="6"/>
        <v>3.8138652993178992</v>
      </c>
      <c r="K33" s="17">
        <f t="shared" si="7"/>
        <v>4.6459304941887964</v>
      </c>
    </row>
    <row r="34" spans="1:11" s="6" customFormat="1">
      <c r="A34" s="12">
        <v>7</v>
      </c>
      <c r="B34" s="35" t="s">
        <v>44</v>
      </c>
      <c r="C34" s="44">
        <v>0.76861981443699601</v>
      </c>
      <c r="D34" s="44">
        <v>0.69122435150102013</v>
      </c>
      <c r="E34" s="14">
        <f>+'[2]FCVC (for FPPPA)'!DT31</f>
        <v>2845.8964000000001</v>
      </c>
      <c r="F34" s="14">
        <f>+'[2]FCVC (for FPPPA)'!DU31</f>
        <v>462.75434150000001</v>
      </c>
      <c r="G34" s="14">
        <f>+'[2]FCVC (for FPPPA)'!DV31</f>
        <v>965.45659569999998</v>
      </c>
      <c r="H34" s="14">
        <f t="shared" si="4"/>
        <v>1428.2109372</v>
      </c>
      <c r="I34" s="69">
        <f t="shared" si="5"/>
        <v>1.6260407142719602</v>
      </c>
      <c r="J34" s="17">
        <f t="shared" si="6"/>
        <v>3.3924516567082339</v>
      </c>
      <c r="K34" s="17">
        <f t="shared" si="7"/>
        <v>5.0184923709801943</v>
      </c>
    </row>
    <row r="35" spans="1:11" s="6" customFormat="1">
      <c r="A35" s="12">
        <v>8</v>
      </c>
      <c r="B35" s="35" t="s">
        <v>45</v>
      </c>
      <c r="C35" s="44">
        <v>0.87593852521690097</v>
      </c>
      <c r="D35" s="44">
        <v>0.59648952441882974</v>
      </c>
      <c r="E35" s="14">
        <f>+'[2]FCVC (for FPPPA)'!DT32</f>
        <v>1997.0898749999999</v>
      </c>
      <c r="F35" s="14">
        <f>+'[2]FCVC (for FPPPA)'!DU32</f>
        <v>134.94</v>
      </c>
      <c r="G35" s="14">
        <f>+'[2]FCVC (for FPPPA)'!DV32</f>
        <v>804.20250257681005</v>
      </c>
      <c r="H35" s="14">
        <f t="shared" si="4"/>
        <v>939.1425025768101</v>
      </c>
      <c r="I35" s="69">
        <f t="shared" si="5"/>
        <v>0.675683161229787</v>
      </c>
      <c r="J35" s="17">
        <f t="shared" si="6"/>
        <v>4.0268718631243878</v>
      </c>
      <c r="K35" s="17">
        <f t="shared" si="7"/>
        <v>4.7025550243541749</v>
      </c>
    </row>
    <row r="36" spans="1:11" s="6" customFormat="1">
      <c r="A36" s="12">
        <v>9</v>
      </c>
      <c r="B36" s="25" t="s">
        <v>46</v>
      </c>
      <c r="C36" s="44">
        <v>0.89255224708429204</v>
      </c>
      <c r="D36" s="44">
        <v>0.62012189871265211</v>
      </c>
      <c r="E36" s="14">
        <f>+'[2]FCVC (for FPPPA)'!DT33</f>
        <v>6228.6382970000004</v>
      </c>
      <c r="F36" s="14">
        <f>+'[2]FCVC (for FPPPA)'!DU33</f>
        <v>524.85999960000004</v>
      </c>
      <c r="G36" s="14">
        <f>+'[2]FCVC (for FPPPA)'!DV33</f>
        <v>2333.8564613222816</v>
      </c>
      <c r="H36" s="14">
        <f t="shared" si="4"/>
        <v>2858.7164609222818</v>
      </c>
      <c r="I36" s="69">
        <f t="shared" si="5"/>
        <v>0.8426560904215562</v>
      </c>
      <c r="J36" s="17">
        <f t="shared" si="6"/>
        <v>3.7469770277820991</v>
      </c>
      <c r="K36" s="17">
        <f t="shared" si="7"/>
        <v>4.5896331182036549</v>
      </c>
    </row>
    <row r="37" spans="1:11" s="6" customFormat="1">
      <c r="A37" s="12">
        <v>10</v>
      </c>
      <c r="B37" s="35" t="s">
        <v>47</v>
      </c>
      <c r="C37" s="44">
        <v>0.90190350745145265</v>
      </c>
      <c r="D37" s="44">
        <v>0.6220951377389734</v>
      </c>
      <c r="E37" s="14">
        <f>+'[2]FCVC (for FPPPA)'!DT35</f>
        <v>2479.5468000000001</v>
      </c>
      <c r="F37" s="14">
        <f>+'[2]FCVC (for FPPPA)'!DU35</f>
        <v>641.6700002</v>
      </c>
      <c r="G37" s="14">
        <f>+'[2]FCVC (for FPPPA)'!DV35</f>
        <v>1006.7508314664555</v>
      </c>
      <c r="H37" s="14">
        <f t="shared" si="4"/>
        <v>1648.4208316664553</v>
      </c>
      <c r="I37" s="69">
        <f t="shared" si="5"/>
        <v>2.587851942137168</v>
      </c>
      <c r="J37" s="17">
        <f t="shared" si="6"/>
        <v>4.0602211318070518</v>
      </c>
      <c r="K37" s="17">
        <f t="shared" si="7"/>
        <v>6.6480730739442198</v>
      </c>
    </row>
    <row r="38" spans="1:11" s="6" customFormat="1">
      <c r="A38" s="12">
        <v>11</v>
      </c>
      <c r="B38" s="35" t="s">
        <v>48</v>
      </c>
      <c r="C38" s="44">
        <v>0.46007085227876082</v>
      </c>
      <c r="D38" s="44">
        <v>0.45670843409404654</v>
      </c>
      <c r="E38" s="14">
        <f>+'[2]FCVC (for FPPPA)'!DT36</f>
        <v>756.94490499999995</v>
      </c>
      <c r="F38" s="14">
        <f>+'[2]FCVC (for FPPPA)'!DU36</f>
        <v>151.29863570000001</v>
      </c>
      <c r="G38" s="14">
        <f>+'[2]FCVC (for FPPPA)'!DV36</f>
        <v>192.50718776963822</v>
      </c>
      <c r="H38" s="14">
        <f t="shared" si="4"/>
        <v>343.8058234696382</v>
      </c>
      <c r="I38" s="69">
        <f t="shared" si="5"/>
        <v>1.9988064481390495</v>
      </c>
      <c r="J38" s="17">
        <f t="shared" si="6"/>
        <v>2.5432126763524252</v>
      </c>
      <c r="K38" s="17">
        <f t="shared" si="7"/>
        <v>4.5420191244914747</v>
      </c>
    </row>
    <row r="39" spans="1:11" s="6" customFormat="1">
      <c r="A39" s="12">
        <v>12</v>
      </c>
      <c r="B39" s="35" t="s">
        <v>49</v>
      </c>
      <c r="C39" s="44">
        <v>0.44467751141552514</v>
      </c>
      <c r="D39" s="44">
        <v>0.44463760896637611</v>
      </c>
      <c r="E39" s="14">
        <f>+'[2]FCVC (for FPPPA)'!DT37</f>
        <v>257.07168000000001</v>
      </c>
      <c r="F39" s="14">
        <f>+'[2]FCVC (for FPPPA)'!DU37</f>
        <v>48.024542599999997</v>
      </c>
      <c r="G39" s="14">
        <f>+'[2]FCVC (for FPPPA)'!DV37</f>
        <v>59.781699642217539</v>
      </c>
      <c r="H39" s="14">
        <f t="shared" si="4"/>
        <v>107.80624224221754</v>
      </c>
      <c r="I39" s="69">
        <f t="shared" si="5"/>
        <v>1.8681382017653594</v>
      </c>
      <c r="J39" s="17">
        <f t="shared" si="6"/>
        <v>2.3254875699344844</v>
      </c>
      <c r="K39" s="17">
        <f t="shared" si="7"/>
        <v>4.1936257716998435</v>
      </c>
    </row>
    <row r="40" spans="1:11" s="6" customFormat="1">
      <c r="A40" s="12">
        <v>13</v>
      </c>
      <c r="B40" s="35" t="s">
        <v>50</v>
      </c>
      <c r="C40" s="91" t="s">
        <v>15</v>
      </c>
      <c r="D40" s="92"/>
      <c r="E40" s="14">
        <f>+'[2]FCVC (for FPPPA)'!DT38</f>
        <v>212.99151000000001</v>
      </c>
      <c r="F40" s="14">
        <f>+'[2]FCVC (for FPPPA)'!DU38</f>
        <v>32.710000399999998</v>
      </c>
      <c r="G40" s="68">
        <f>+'[2]FCVC (for FPPPA)'!DV38</f>
        <v>0</v>
      </c>
      <c r="H40" s="14">
        <f t="shared" si="4"/>
        <v>32.710000399999998</v>
      </c>
      <c r="I40" s="69">
        <f t="shared" si="5"/>
        <v>1.5357419833306971</v>
      </c>
      <c r="J40" s="69">
        <f t="shared" si="6"/>
        <v>0</v>
      </c>
      <c r="K40" s="17">
        <f t="shared" si="7"/>
        <v>1.5357419833306971</v>
      </c>
    </row>
    <row r="41" spans="1:11" s="6" customFormat="1">
      <c r="A41" s="12">
        <v>14</v>
      </c>
      <c r="B41" s="35" t="s">
        <v>51</v>
      </c>
      <c r="C41" s="91" t="s">
        <v>15</v>
      </c>
      <c r="D41" s="92"/>
      <c r="E41" s="14">
        <f>+'[2]FCVC (for FPPPA)'!DT39</f>
        <v>228.12280000000001</v>
      </c>
      <c r="F41" s="14">
        <f>+'[2]FCVC (for FPPPA)'!DU39</f>
        <v>80.270000100000004</v>
      </c>
      <c r="G41" s="68">
        <v>0</v>
      </c>
      <c r="H41" s="14">
        <f t="shared" si="4"/>
        <v>80.270000100000004</v>
      </c>
      <c r="I41" s="69">
        <f t="shared" si="5"/>
        <v>3.5187188698367722</v>
      </c>
      <c r="J41" s="69">
        <f t="shared" si="6"/>
        <v>0</v>
      </c>
      <c r="K41" s="17">
        <f t="shared" si="7"/>
        <v>3.5187188698367722</v>
      </c>
    </row>
    <row r="42" spans="1:11" s="6" customFormat="1">
      <c r="A42" s="12">
        <v>15</v>
      </c>
      <c r="B42" s="35" t="s">
        <v>52</v>
      </c>
      <c r="C42" s="44">
        <v>0.95762053303437067</v>
      </c>
      <c r="D42" s="46">
        <v>8.5340763767930539E-2</v>
      </c>
      <c r="E42" s="14">
        <f>+'[2]FCVC (for FPPPA)'!DT40</f>
        <v>272.73174999999998</v>
      </c>
      <c r="F42" s="14">
        <f>+'[2]FCVC (for FPPPA)'!DU40</f>
        <v>142.95554250000001</v>
      </c>
      <c r="G42" s="14">
        <f>+'[2]FCVC (for FPPPA)'!DV40</f>
        <v>169.51344359999999</v>
      </c>
      <c r="H42" s="14">
        <f t="shared" si="4"/>
        <v>312.4689861</v>
      </c>
      <c r="I42" s="69">
        <f t="shared" si="5"/>
        <v>5.2416171751180425</v>
      </c>
      <c r="J42" s="17">
        <f t="shared" si="6"/>
        <v>6.215390895999457</v>
      </c>
      <c r="K42" s="17">
        <f t="shared" si="7"/>
        <v>11.4570080711175</v>
      </c>
    </row>
    <row r="43" spans="1:11" s="6" customFormat="1">
      <c r="A43" s="12">
        <v>16</v>
      </c>
      <c r="B43" s="25" t="s">
        <v>102</v>
      </c>
      <c r="C43" s="44">
        <v>0.12836135908881022</v>
      </c>
      <c r="D43" s="46">
        <v>0.12464438715304499</v>
      </c>
      <c r="E43" s="14">
        <f>+'[2]FCVC (for FPPPA)'!DT50</f>
        <v>485.88875000000002</v>
      </c>
      <c r="F43" s="14">
        <f>+'[2]FCVC (for FPPPA)'!DU50</f>
        <v>112.1816651</v>
      </c>
      <c r="G43" s="14">
        <f>+'[2]FCVC (for FPPPA)'!DV50</f>
        <v>111.0107623</v>
      </c>
      <c r="H43" s="14">
        <f t="shared" si="4"/>
        <v>223.19242739999999</v>
      </c>
      <c r="I43" s="69">
        <f t="shared" si="5"/>
        <v>2.3087932186122853</v>
      </c>
      <c r="J43" s="17">
        <f t="shared" si="6"/>
        <v>2.2846950521081215</v>
      </c>
      <c r="K43" s="17">
        <f t="shared" si="7"/>
        <v>4.5934882707204068</v>
      </c>
    </row>
    <row r="44" spans="1:11" s="6" customFormat="1">
      <c r="A44" s="29"/>
      <c r="B44" s="30" t="s">
        <v>53</v>
      </c>
      <c r="C44" s="31"/>
      <c r="D44" s="31"/>
      <c r="E44" s="39">
        <f>SUM(E28:E43)</f>
        <v>22834.839595999998</v>
      </c>
      <c r="F44" s="39">
        <f>SUM(F28:F43)</f>
        <v>3106.8426242999999</v>
      </c>
      <c r="G44" s="39">
        <f>SUM(G28:G43)</f>
        <v>8327.9924644366256</v>
      </c>
      <c r="H44" s="39">
        <f>SUM(H28:H43)</f>
        <v>11434.835088736623</v>
      </c>
      <c r="I44" s="33">
        <f t="shared" si="5"/>
        <v>1.3605712495761209</v>
      </c>
      <c r="J44" s="33">
        <f t="shared" si="6"/>
        <v>3.6470553819416573</v>
      </c>
      <c r="K44" s="33">
        <f>IF(E44&gt;0,(H44/E44*10),0)</f>
        <v>5.0076266315177778</v>
      </c>
    </row>
    <row r="45" spans="1:11" s="6" customFormat="1">
      <c r="A45" s="20" t="s">
        <v>54</v>
      </c>
      <c r="B45" s="34" t="s">
        <v>55</v>
      </c>
      <c r="C45" s="20"/>
      <c r="D45" s="20"/>
      <c r="E45" s="14"/>
      <c r="F45" s="14"/>
      <c r="G45" s="14"/>
      <c r="H45" s="14"/>
      <c r="I45" s="14"/>
      <c r="J45" s="14"/>
      <c r="K45" s="14"/>
    </row>
    <row r="46" spans="1:11" s="6" customFormat="1">
      <c r="A46" s="12">
        <v>1</v>
      </c>
      <c r="B46" s="25" t="s">
        <v>56</v>
      </c>
      <c r="C46" s="40">
        <v>0.62</v>
      </c>
      <c r="D46" s="40">
        <v>0.02</v>
      </c>
      <c r="E46" s="14">
        <f>+'[2]FCVC (for FPPPA)'!DT43</f>
        <v>23.722750000000001</v>
      </c>
      <c r="F46" s="14">
        <f>+'[2]FCVC (for FPPPA)'!DU43</f>
        <v>38.213800200000001</v>
      </c>
      <c r="G46" s="14">
        <f>+'[2]FCVC (for FPPPA)'!DV43</f>
        <v>17.772030399999998</v>
      </c>
      <c r="H46" s="14">
        <f t="shared" ref="H46:H52" si="8">+F46+G46</f>
        <v>55.9858306</v>
      </c>
      <c r="I46" s="69">
        <f t="shared" ref="I46:I53" si="9">IF(E46&gt;0,(F46/E46*10),0)</f>
        <v>16.108503525097216</v>
      </c>
      <c r="J46" s="17">
        <f t="shared" ref="J46:J53" si="10">IF(E46&gt;0,(G46/E46*10),0)</f>
        <v>7.4915557429050157</v>
      </c>
      <c r="K46" s="17">
        <f t="shared" ref="K46:K52" si="11">+I46+J46</f>
        <v>23.600059268002234</v>
      </c>
    </row>
    <row r="47" spans="1:11" s="6" customFormat="1">
      <c r="A47" s="12">
        <v>2</v>
      </c>
      <c r="B47" s="25" t="s">
        <v>57</v>
      </c>
      <c r="C47" s="40">
        <v>0.91</v>
      </c>
      <c r="D47" s="40">
        <v>0.11</v>
      </c>
      <c r="E47" s="14">
        <f>+'[2]FCVC (for FPPPA)'!DT44</f>
        <v>341.12719800000002</v>
      </c>
      <c r="F47" s="14">
        <f>+'[2]FCVC (for FPPPA)'!DU44</f>
        <v>182.8711533</v>
      </c>
      <c r="G47" s="14">
        <f>+'[2]FCVC (for FPPPA)'!DV44</f>
        <v>218.6288792</v>
      </c>
      <c r="H47" s="14">
        <f t="shared" si="8"/>
        <v>401.50003249999997</v>
      </c>
      <c r="I47" s="69">
        <f t="shared" si="9"/>
        <v>5.360790765795227</v>
      </c>
      <c r="J47" s="17">
        <f t="shared" si="10"/>
        <v>6.4090134261296861</v>
      </c>
      <c r="K47" s="17">
        <f t="shared" si="11"/>
        <v>11.769804191924912</v>
      </c>
    </row>
    <row r="48" spans="1:11" s="6" customFormat="1">
      <c r="A48" s="12">
        <v>3</v>
      </c>
      <c r="B48" s="25" t="s">
        <v>59</v>
      </c>
      <c r="C48" s="40">
        <v>0.77</v>
      </c>
      <c r="D48" s="40">
        <v>0.76</v>
      </c>
      <c r="E48" s="14">
        <f>+'[2]FCVC (for FPPPA)'!DT46</f>
        <v>1490.2025699999999</v>
      </c>
      <c r="F48" s="14">
        <f>+'[2]FCVC (for FPPPA)'!DU46</f>
        <v>147.52834540000001</v>
      </c>
      <c r="G48" s="14">
        <f>+'[2]FCVC (for FPPPA)'!DV46</f>
        <v>212.81583180000001</v>
      </c>
      <c r="H48" s="14">
        <f t="shared" si="8"/>
        <v>360.34417719999999</v>
      </c>
      <c r="I48" s="69">
        <f t="shared" si="9"/>
        <v>0.98998853155916933</v>
      </c>
      <c r="J48" s="17">
        <f t="shared" si="10"/>
        <v>1.4281000186437742</v>
      </c>
      <c r="K48" s="17">
        <f t="shared" si="11"/>
        <v>2.4180885502029437</v>
      </c>
    </row>
    <row r="49" spans="1:11" s="6" customFormat="1">
      <c r="A49" s="12">
        <v>4</v>
      </c>
      <c r="B49" s="25" t="s">
        <v>60</v>
      </c>
      <c r="C49" s="40">
        <v>0.49</v>
      </c>
      <c r="D49" s="40">
        <v>0.49</v>
      </c>
      <c r="E49" s="14">
        <f>+'[2]FCVC (for FPPPA)'!DT47</f>
        <v>957.21500000000003</v>
      </c>
      <c r="F49" s="14">
        <f>+'[2]FCVC (for FPPPA)'!DU47</f>
        <v>105.7609708</v>
      </c>
      <c r="G49" s="14">
        <f>+'[2]FCVC (for FPPPA)'!DV47</f>
        <v>106.8901176</v>
      </c>
      <c r="H49" s="14">
        <f t="shared" si="8"/>
        <v>212.65108839999999</v>
      </c>
      <c r="I49" s="69">
        <f t="shared" si="9"/>
        <v>1.1048820881411177</v>
      </c>
      <c r="J49" s="17">
        <f t="shared" si="10"/>
        <v>1.1166782551464403</v>
      </c>
      <c r="K49" s="17">
        <f t="shared" si="11"/>
        <v>2.2215603432875577</v>
      </c>
    </row>
    <row r="50" spans="1:11" s="6" customFormat="1">
      <c r="A50" s="12">
        <v>5</v>
      </c>
      <c r="B50" s="25" t="s">
        <v>61</v>
      </c>
      <c r="C50" s="93" t="s">
        <v>62</v>
      </c>
      <c r="D50" s="94"/>
      <c r="E50" s="14">
        <f>+'[2]FCVC (for FPPPA)'!DT48</f>
        <v>60.261451999999998</v>
      </c>
      <c r="F50" s="14">
        <f>+'[2]FCVC (for FPPPA)'!DU48</f>
        <v>3.0522266999999998</v>
      </c>
      <c r="G50" s="14">
        <f>+'[2]FCVC (for FPPPA)'!DV48</f>
        <v>16.248728799999999</v>
      </c>
      <c r="H50" s="14">
        <f t="shared" si="8"/>
        <v>19.300955499999997</v>
      </c>
      <c r="I50" s="69">
        <f t="shared" si="9"/>
        <v>0.5064973708233913</v>
      </c>
      <c r="J50" s="17">
        <f t="shared" si="10"/>
        <v>2.69637193607615</v>
      </c>
      <c r="K50" s="17">
        <f t="shared" si="11"/>
        <v>3.2028693068995411</v>
      </c>
    </row>
    <row r="51" spans="1:11" s="6" customFormat="1">
      <c r="A51" s="12">
        <v>6</v>
      </c>
      <c r="B51" s="25" t="s">
        <v>63</v>
      </c>
      <c r="C51" s="40">
        <v>0.84</v>
      </c>
      <c r="D51" s="40">
        <v>0.82</v>
      </c>
      <c r="E51" s="14">
        <f>+'[2]FCVC (for FPPPA)'!DT49</f>
        <v>1594.92805</v>
      </c>
      <c r="F51" s="14">
        <f>+'[2]FCVC (for FPPPA)'!DU49</f>
        <v>253.847725</v>
      </c>
      <c r="G51" s="14">
        <f>+'[2]FCVC (for FPPPA)'!DV49</f>
        <v>232.5290363</v>
      </c>
      <c r="H51" s="14">
        <f t="shared" si="8"/>
        <v>486.3767613</v>
      </c>
      <c r="I51" s="69">
        <f t="shared" si="9"/>
        <v>1.5915935831713537</v>
      </c>
      <c r="J51" s="17">
        <f t="shared" si="10"/>
        <v>1.4579280632753309</v>
      </c>
      <c r="K51" s="17">
        <f t="shared" si="11"/>
        <v>3.0495216464466846</v>
      </c>
    </row>
    <row r="52" spans="1:11" s="6" customFormat="1">
      <c r="A52" s="12">
        <v>7</v>
      </c>
      <c r="B52" s="42" t="s">
        <v>64</v>
      </c>
      <c r="C52" s="43">
        <v>0.79</v>
      </c>
      <c r="D52" s="43">
        <v>0.08</v>
      </c>
      <c r="E52" s="14">
        <f>+'[2]FCVC (for FPPPA)'!DT60</f>
        <v>479.79544399999997</v>
      </c>
      <c r="F52" s="14">
        <f>+'[2]FCVC (for FPPPA)'!DU60</f>
        <v>306.17971799999998</v>
      </c>
      <c r="G52" s="14">
        <f>+'[2]FCVC (for FPPPA)'!DV60</f>
        <v>309.75420630000002</v>
      </c>
      <c r="H52" s="14">
        <f t="shared" si="8"/>
        <v>615.93392429999994</v>
      </c>
      <c r="I52" s="69">
        <f t="shared" si="9"/>
        <v>6.3814636389085848</v>
      </c>
      <c r="J52" s="17">
        <f t="shared" si="10"/>
        <v>6.4559638940631547</v>
      </c>
      <c r="K52" s="17">
        <f t="shared" si="11"/>
        <v>12.83742753297174</v>
      </c>
    </row>
    <row r="53" spans="1:11" s="6" customFormat="1">
      <c r="A53" s="29"/>
      <c r="B53" s="30" t="s">
        <v>66</v>
      </c>
      <c r="C53" s="31"/>
      <c r="D53" s="31"/>
      <c r="E53" s="39">
        <f>SUM(E46:E52)</f>
        <v>4947.2524640000001</v>
      </c>
      <c r="F53" s="39">
        <f>SUM(F46:F52)</f>
        <v>1037.4539393999999</v>
      </c>
      <c r="G53" s="39">
        <f>SUM(G46:G52)</f>
        <v>1114.6388304</v>
      </c>
      <c r="H53" s="39">
        <f>SUM(H46:H52)</f>
        <v>2152.0927698</v>
      </c>
      <c r="I53" s="33">
        <f t="shared" si="9"/>
        <v>2.0970305173413113</v>
      </c>
      <c r="J53" s="33">
        <f t="shared" si="10"/>
        <v>2.2530461877799164</v>
      </c>
      <c r="K53" s="33">
        <f>IF(E53&gt;0,(H53/E53*10),0)</f>
        <v>4.3500767051212286</v>
      </c>
    </row>
    <row r="54" spans="1:11" s="6" customFormat="1">
      <c r="A54" s="20" t="s">
        <v>67</v>
      </c>
      <c r="B54" s="34" t="s">
        <v>68</v>
      </c>
      <c r="C54" s="20"/>
      <c r="D54" s="20"/>
      <c r="E54" s="14"/>
      <c r="F54" s="14"/>
      <c r="G54" s="14"/>
      <c r="H54" s="14"/>
      <c r="I54" s="14"/>
      <c r="J54" s="14"/>
      <c r="K54" s="14"/>
    </row>
    <row r="55" spans="1:11" s="6" customFormat="1">
      <c r="A55" s="12">
        <v>1</v>
      </c>
      <c r="B55" s="13" t="s">
        <v>70</v>
      </c>
      <c r="C55" s="44">
        <v>0.9259047899139099</v>
      </c>
      <c r="D55" s="46">
        <v>7.3577263719523917E-2</v>
      </c>
      <c r="E55" s="14">
        <f>+'[2]FCVC (for FPPPA)'!DT42</f>
        <v>285.14608199999998</v>
      </c>
      <c r="F55" s="14">
        <f>+'[2]FCVC (for FPPPA)'!DU42</f>
        <v>286.78769060000002</v>
      </c>
      <c r="G55" s="14">
        <f>+'[2]FCVC (for FPPPA)'!DV42</f>
        <v>152.3717245</v>
      </c>
      <c r="H55" s="14">
        <f>+F55+G55</f>
        <v>439.15941510000005</v>
      </c>
      <c r="I55" s="69">
        <f>IF(E55&gt;0,(F55/E55*10),0)</f>
        <v>10.057570792784032</v>
      </c>
      <c r="J55" s="17">
        <f>IF(E55&gt;0,(G55/E55*10),0)</f>
        <v>5.3436373185025925</v>
      </c>
      <c r="K55" s="17">
        <f>+I55+J55</f>
        <v>15.401208111286625</v>
      </c>
    </row>
    <row r="56" spans="1:11" s="28" customFormat="1">
      <c r="A56" s="12">
        <v>2</v>
      </c>
      <c r="B56" s="13" t="s">
        <v>103</v>
      </c>
      <c r="C56" s="44">
        <v>0.61325030587899543</v>
      </c>
      <c r="D56" s="44">
        <v>0.57463108618721459</v>
      </c>
      <c r="E56" s="14">
        <f>+'[2]FCVC (for FPPPA)'!DT56</f>
        <v>10067.536639</v>
      </c>
      <c r="F56" s="14">
        <f>+'[2]FCVC (for FPPPA)'!DU56</f>
        <v>1047.0457871000001</v>
      </c>
      <c r="G56" s="14">
        <f>+'[2]FCVC (for FPPPA)'!DV56</f>
        <v>3067.7536556999999</v>
      </c>
      <c r="H56" s="14">
        <f>+F56+G56</f>
        <v>4114.7994428000002</v>
      </c>
      <c r="I56" s="69">
        <f>IF(E56&gt;0,(F56/E56*10),0)</f>
        <v>1.0400218292168066</v>
      </c>
      <c r="J56" s="17">
        <f>IF(E56&gt;0,(G56/E56*10),0)</f>
        <v>3.0471740662120079</v>
      </c>
      <c r="K56" s="17">
        <f>+I56+J56</f>
        <v>4.087195895428815</v>
      </c>
    </row>
    <row r="57" spans="1:11" s="28" customFormat="1">
      <c r="A57" s="12">
        <v>3</v>
      </c>
      <c r="B57" s="13" t="s">
        <v>72</v>
      </c>
      <c r="C57" s="44">
        <v>0.80185639954337895</v>
      </c>
      <c r="D57" s="44">
        <v>0.80185639954337895</v>
      </c>
      <c r="E57" s="14">
        <f>+'[2]FCVC (for FPPPA)'!DT57</f>
        <v>1404.8597500000001</v>
      </c>
      <c r="F57" s="14">
        <f>+'[2]FCVC (for FPPPA)'!DU57</f>
        <v>196.758805</v>
      </c>
      <c r="G57" s="14">
        <f>+'[2]FCVC (for FPPPA)'!DV57</f>
        <v>113.2365211</v>
      </c>
      <c r="H57" s="14">
        <f>+F57+G57</f>
        <v>309.9953261</v>
      </c>
      <c r="I57" s="69">
        <f>IF(E57&gt;0,(F57/E57*10),0)</f>
        <v>1.4005583475503514</v>
      </c>
      <c r="J57" s="17">
        <f>IF(E57&gt;0,(G57/E57*10),0)</f>
        <v>0.80603434684494313</v>
      </c>
      <c r="K57" s="17">
        <f>+I57+J57</f>
        <v>2.2065926943952947</v>
      </c>
    </row>
    <row r="58" spans="1:11" s="28" customFormat="1">
      <c r="A58" s="12">
        <v>4</v>
      </c>
      <c r="B58" s="13" t="s">
        <v>73</v>
      </c>
      <c r="C58" s="44">
        <v>0.80139868737272169</v>
      </c>
      <c r="D58" s="44">
        <v>0.7646693950720348</v>
      </c>
      <c r="E58" s="14">
        <f>+'[2]FCVC (for FPPPA)'!DT58</f>
        <v>12091.268291</v>
      </c>
      <c r="F58" s="14">
        <f>+'[2]FCVC (for FPPPA)'!DU58</f>
        <v>1139.9107730000001</v>
      </c>
      <c r="G58" s="14">
        <f>+'[2]FCVC (for FPPPA)'!DV58</f>
        <v>2216.1417729</v>
      </c>
      <c r="H58" s="14">
        <f>+F58+G58</f>
        <v>3356.0525459</v>
      </c>
      <c r="I58" s="69">
        <f>IF(E58&gt;0,(F58/E58*10),0)</f>
        <v>0.94275533845236059</v>
      </c>
      <c r="J58" s="17">
        <f>IF(E58&gt;0,(G58/E58*10),0)</f>
        <v>1.8328447600071534</v>
      </c>
      <c r="K58" s="17">
        <f>+I58+J58</f>
        <v>2.7756000984595142</v>
      </c>
    </row>
    <row r="59" spans="1:11" s="28" customFormat="1">
      <c r="A59" s="29"/>
      <c r="B59" s="30" t="s">
        <v>74</v>
      </c>
      <c r="C59" s="31"/>
      <c r="D59" s="31"/>
      <c r="E59" s="39">
        <f>SUM(E55:E58)</f>
        <v>23848.810762000001</v>
      </c>
      <c r="F59" s="39">
        <f>SUM(F55:F58)</f>
        <v>2670.5030557</v>
      </c>
      <c r="G59" s="39">
        <f>SUM(G55:G58)</f>
        <v>5549.5036741999993</v>
      </c>
      <c r="H59" s="39">
        <f>SUM(H55:H58)</f>
        <v>8220.0067299000002</v>
      </c>
      <c r="I59" s="33">
        <f>IF(E59&gt;0,(F59/E59*10),0)</f>
        <v>1.1197636151967383</v>
      </c>
      <c r="J59" s="33">
        <f>IF(E59&gt;0,(G59/E59*10),0)</f>
        <v>2.3269519514333252</v>
      </c>
      <c r="K59" s="33">
        <f>IF(E59&gt;0,(H59/E59*10),0)</f>
        <v>3.446715566630064</v>
      </c>
    </row>
    <row r="60" spans="1:11" s="28" customFormat="1">
      <c r="A60" s="20" t="s">
        <v>75</v>
      </c>
      <c r="B60" s="34" t="s">
        <v>76</v>
      </c>
      <c r="C60" s="20"/>
      <c r="D60" s="20"/>
      <c r="E60" s="47"/>
      <c r="F60" s="47"/>
      <c r="G60" s="47"/>
      <c r="H60" s="47"/>
      <c r="I60" s="47"/>
      <c r="J60" s="47"/>
      <c r="K60" s="47"/>
    </row>
    <row r="61" spans="1:11" s="28" customFormat="1">
      <c r="A61" s="12">
        <v>1</v>
      </c>
      <c r="B61" s="13" t="s">
        <v>77</v>
      </c>
      <c r="C61" s="91" t="s">
        <v>62</v>
      </c>
      <c r="D61" s="92"/>
      <c r="E61" s="14">
        <v>6359.2281675000004</v>
      </c>
      <c r="F61" s="68">
        <v>0</v>
      </c>
      <c r="G61" s="14">
        <v>2974.2681737099997</v>
      </c>
      <c r="H61" s="14">
        <f>+F61+G61</f>
        <v>2974.2681737099997</v>
      </c>
      <c r="I61" s="69">
        <f>IF(E61&gt;0,(F61/E61*10),0)</f>
        <v>0</v>
      </c>
      <c r="J61" s="17">
        <f>IF(E61&gt;0,(G61/E61*10),0)</f>
        <v>4.6770898847607665</v>
      </c>
      <c r="K61" s="17">
        <f>+I61+J61</f>
        <v>4.6770898847607665</v>
      </c>
    </row>
    <row r="62" spans="1:11" s="6" customFormat="1">
      <c r="A62" s="12">
        <v>2</v>
      </c>
      <c r="B62" s="13" t="s">
        <v>78</v>
      </c>
      <c r="C62" s="91" t="s">
        <v>62</v>
      </c>
      <c r="D62" s="92"/>
      <c r="E62" s="14">
        <v>47.367840000000001</v>
      </c>
      <c r="F62" s="68">
        <v>0</v>
      </c>
      <c r="G62" s="14">
        <v>24.899798084</v>
      </c>
      <c r="H62" s="14">
        <f>+F62+G62</f>
        <v>24.899798084</v>
      </c>
      <c r="I62" s="69">
        <f>IF(E62&gt;0,(F62/E62*10),0)</f>
        <v>0</v>
      </c>
      <c r="J62" s="17">
        <f>IF(E62&gt;0,(G62/E62*10),0)</f>
        <v>5.2566885220014257</v>
      </c>
      <c r="K62" s="17">
        <f>+I62+J62</f>
        <v>5.2566885220014257</v>
      </c>
    </row>
    <row r="63" spans="1:11" s="6" customFormat="1">
      <c r="A63" s="29"/>
      <c r="B63" s="30" t="s">
        <v>79</v>
      </c>
      <c r="C63" s="31"/>
      <c r="D63" s="31"/>
      <c r="E63" s="48">
        <f>E61+E62</f>
        <v>6406.5960075000003</v>
      </c>
      <c r="F63" s="73">
        <f>F61+F62</f>
        <v>0</v>
      </c>
      <c r="G63" s="48">
        <f>G61+G62</f>
        <v>2999.1679717939996</v>
      </c>
      <c r="H63" s="48">
        <f>H61+H62</f>
        <v>2999.1679717939996</v>
      </c>
      <c r="I63" s="74">
        <f>IF(E63&gt;0,(F63/E63*10),0)</f>
        <v>0</v>
      </c>
      <c r="J63" s="33">
        <f>IF(E63&gt;0,(G63/E63*10),0)</f>
        <v>4.6813752081182711</v>
      </c>
      <c r="K63" s="33">
        <f>IF(E63&gt;0,(H63/E63*10),0)</f>
        <v>4.6813752081182711</v>
      </c>
    </row>
    <row r="64" spans="1:11" s="6" customFormat="1">
      <c r="A64" s="18"/>
      <c r="B64" s="19"/>
      <c r="C64" s="20"/>
      <c r="D64" s="20"/>
      <c r="E64" s="51"/>
      <c r="F64" s="51"/>
      <c r="G64" s="51"/>
      <c r="H64" s="51"/>
      <c r="I64" s="51"/>
      <c r="J64" s="51"/>
      <c r="K64" s="51"/>
    </row>
    <row r="65" spans="1:11" s="6" customFormat="1">
      <c r="A65" s="52" t="s">
        <v>80</v>
      </c>
      <c r="B65" s="34" t="s">
        <v>81</v>
      </c>
      <c r="C65" s="20"/>
      <c r="D65" s="20"/>
      <c r="E65" s="51"/>
      <c r="F65" s="51"/>
      <c r="G65" s="51"/>
      <c r="H65" s="51"/>
      <c r="I65" s="51"/>
      <c r="J65" s="51"/>
      <c r="K65" s="51"/>
    </row>
    <row r="66" spans="1:11" s="6" customFormat="1">
      <c r="A66" s="53">
        <v>1</v>
      </c>
      <c r="B66" s="13" t="s">
        <v>82</v>
      </c>
      <c r="C66" s="91" t="s">
        <v>62</v>
      </c>
      <c r="D66" s="92"/>
      <c r="E66" s="14">
        <f>+'[2]FCVC (for FPPPA)'!DT62</f>
        <v>4244.8662336380003</v>
      </c>
      <c r="F66" s="68">
        <f>+'[2]FCVC (for FPPPA)'!DU62</f>
        <v>0</v>
      </c>
      <c r="G66" s="14">
        <f>+'[2]FCVC (for FPPPA)'!DV62</f>
        <v>1556.587181012</v>
      </c>
      <c r="H66" s="14">
        <f>+F66+G66</f>
        <v>1556.587181012</v>
      </c>
      <c r="I66" s="69">
        <f>IF(E66&gt;0,(F66/E66*10),0)</f>
        <v>0</v>
      </c>
      <c r="J66" s="17">
        <f>IF(E66&gt;0,(G66/E66*10),0)</f>
        <v>3.6669875923933408</v>
      </c>
      <c r="K66" s="17">
        <f>+I66+J66</f>
        <v>3.6669875923933408</v>
      </c>
    </row>
    <row r="67" spans="1:11" s="6" customFormat="1">
      <c r="A67" s="54"/>
      <c r="B67" s="30" t="s">
        <v>83</v>
      </c>
      <c r="C67" s="31"/>
      <c r="D67" s="31"/>
      <c r="E67" s="48">
        <f>SUM(E66)</f>
        <v>4244.8662336380003</v>
      </c>
      <c r="F67" s="73">
        <f>SUM(F66)</f>
        <v>0</v>
      </c>
      <c r="G67" s="48">
        <f>SUM(G66)</f>
        <v>1556.587181012</v>
      </c>
      <c r="H67" s="48">
        <f>SUM(H66)</f>
        <v>1556.587181012</v>
      </c>
      <c r="I67" s="74">
        <f>IF(E67&gt;0,(F67/E67*10),0)</f>
        <v>0</v>
      </c>
      <c r="J67" s="33">
        <f>IF(E67&gt;0,(G67/E67*10),0)</f>
        <v>3.6669875923933408</v>
      </c>
      <c r="K67" s="33">
        <f>IF(E67&gt;0,(H67/E67*10),0)</f>
        <v>3.6669875923933408</v>
      </c>
    </row>
    <row r="68" spans="1:11" s="6" customFormat="1">
      <c r="A68" s="53"/>
      <c r="B68" s="19"/>
      <c r="C68" s="20"/>
      <c r="D68" s="20"/>
      <c r="E68" s="51"/>
      <c r="F68" s="51"/>
      <c r="G68" s="51"/>
      <c r="H68" s="51"/>
      <c r="I68" s="51"/>
      <c r="J68" s="51"/>
      <c r="K68" s="51"/>
    </row>
    <row r="69" spans="1:11" s="6" customFormat="1">
      <c r="A69" s="20" t="s">
        <v>84</v>
      </c>
      <c r="B69" s="34" t="s">
        <v>85</v>
      </c>
      <c r="C69" s="20"/>
      <c r="D69" s="20"/>
      <c r="E69" s="14"/>
      <c r="F69" s="14"/>
      <c r="G69" s="14"/>
      <c r="H69" s="14"/>
      <c r="I69" s="14"/>
      <c r="J69" s="14"/>
      <c r="K69" s="14"/>
    </row>
    <row r="70" spans="1:11" s="6" customFormat="1">
      <c r="A70" s="12">
        <v>1</v>
      </c>
      <c r="B70" s="55" t="s">
        <v>86</v>
      </c>
      <c r="C70" s="91" t="s">
        <v>15</v>
      </c>
      <c r="D70" s="92"/>
      <c r="E70" s="14">
        <f>+'[2]FCVC (for FPPPA)'!DT52</f>
        <v>7559.5192459999998</v>
      </c>
      <c r="F70" s="68">
        <f>+'[2]FCVC (for FPPPA)'!DU52</f>
        <v>0</v>
      </c>
      <c r="G70" s="14">
        <f>+'[2]FCVC (for FPPPA)'!DV52</f>
        <v>2852.2496440999998</v>
      </c>
      <c r="H70" s="14">
        <f>+F70+G70</f>
        <v>2852.2496440999998</v>
      </c>
      <c r="I70" s="69">
        <f t="shared" ref="I70:I76" si="12">IF(E70&gt;0,(F70/E70*10),0)</f>
        <v>0</v>
      </c>
      <c r="J70" s="17">
        <f t="shared" ref="J70:J76" si="13">IF(E70&gt;0,(G70/E70*10),0)</f>
        <v>3.7730569250276371</v>
      </c>
      <c r="K70" s="17">
        <f>+I70+J70</f>
        <v>3.7730569250276371</v>
      </c>
    </row>
    <row r="71" spans="1:11" s="6" customFormat="1">
      <c r="A71" s="12">
        <v>2</v>
      </c>
      <c r="B71" s="55" t="s">
        <v>87</v>
      </c>
      <c r="C71" s="91" t="s">
        <v>15</v>
      </c>
      <c r="D71" s="92"/>
      <c r="E71" s="14">
        <f>+'[2]FCVC (for FPPPA)'!DT53</f>
        <v>1959.2818150000001</v>
      </c>
      <c r="F71" s="68">
        <f>+'[2]FCVC (for FPPPA)'!DU53</f>
        <v>0</v>
      </c>
      <c r="G71" s="14">
        <f>+'[2]FCVC (for FPPPA)'!DV53</f>
        <v>1993.8360772999999</v>
      </c>
      <c r="H71" s="14">
        <f>+F71+G71</f>
        <v>1993.8360772999999</v>
      </c>
      <c r="I71" s="69">
        <f t="shared" si="12"/>
        <v>0</v>
      </c>
      <c r="J71" s="17">
        <f t="shared" si="13"/>
        <v>10.176361879314435</v>
      </c>
      <c r="K71" s="17">
        <f>+I71+J71</f>
        <v>10.176361879314435</v>
      </c>
    </row>
    <row r="72" spans="1:11" s="6" customFormat="1">
      <c r="A72" s="12">
        <v>3</v>
      </c>
      <c r="B72" s="55" t="s">
        <v>88</v>
      </c>
      <c r="C72" s="91" t="s">
        <v>15</v>
      </c>
      <c r="D72" s="92"/>
      <c r="E72" s="14">
        <f>+'[2]FCVC (for FPPPA)'!DT54</f>
        <v>79.796171000000001</v>
      </c>
      <c r="F72" s="68">
        <f>+'[2]FCVC (for FPPPA)'!DU54</f>
        <v>0</v>
      </c>
      <c r="G72" s="14">
        <f>+'[2]FCVC (for FPPPA)'!DV54</f>
        <v>29.442667176999997</v>
      </c>
      <c r="H72" s="14">
        <f>+F72+G72</f>
        <v>29.442667176999997</v>
      </c>
      <c r="I72" s="69">
        <f t="shared" si="12"/>
        <v>0</v>
      </c>
      <c r="J72" s="17">
        <f t="shared" si="13"/>
        <v>3.6897343328666734</v>
      </c>
      <c r="K72" s="17">
        <f>+I72+J72</f>
        <v>3.6897343328666734</v>
      </c>
    </row>
    <row r="73" spans="1:11" s="6" customFormat="1">
      <c r="A73" s="12">
        <v>4</v>
      </c>
      <c r="B73" s="55" t="s">
        <v>89</v>
      </c>
      <c r="C73" s="91" t="s">
        <v>15</v>
      </c>
      <c r="D73" s="92"/>
      <c r="E73" s="14">
        <f>+'[2]FCVC (for FPPPA)'!DT55</f>
        <v>129.96102500000001</v>
      </c>
      <c r="F73" s="68">
        <f>+'[2]FCVC (for FPPPA)'!DU55</f>
        <v>0</v>
      </c>
      <c r="G73" s="14">
        <f>+'[2]FCVC (for FPPPA)'!DV55</f>
        <v>72.024313875000004</v>
      </c>
      <c r="H73" s="14">
        <f>+F73+G73</f>
        <v>72.024313875000004</v>
      </c>
      <c r="I73" s="69">
        <f t="shared" si="12"/>
        <v>0</v>
      </c>
      <c r="J73" s="17">
        <f t="shared" si="13"/>
        <v>5.5419933687811405</v>
      </c>
      <c r="K73" s="17">
        <f>+I73+J73</f>
        <v>5.5419933687811405</v>
      </c>
    </row>
    <row r="74" spans="1:11" s="6" customFormat="1">
      <c r="A74" s="12">
        <v>5</v>
      </c>
      <c r="B74" s="55" t="s">
        <v>90</v>
      </c>
      <c r="C74" s="91" t="s">
        <v>62</v>
      </c>
      <c r="D74" s="92"/>
      <c r="E74" s="14">
        <f>+'[2]FCVC (for FPPPA)'!DT51</f>
        <v>30.882868999999999</v>
      </c>
      <c r="F74" s="68">
        <f>+'[2]FCVC (for FPPPA)'!DU51</f>
        <v>0</v>
      </c>
      <c r="G74" s="14">
        <f>+'[2]FCVC (for FPPPA)'!DV51</f>
        <v>6.6614190000000004</v>
      </c>
      <c r="H74" s="14">
        <f>+F74+G74</f>
        <v>6.6614190000000004</v>
      </c>
      <c r="I74" s="69">
        <f t="shared" si="12"/>
        <v>0</v>
      </c>
      <c r="J74" s="17">
        <f t="shared" si="13"/>
        <v>2.1569948698742984</v>
      </c>
      <c r="K74" s="17">
        <f>+I74+J74</f>
        <v>2.1569948698742984</v>
      </c>
    </row>
    <row r="75" spans="1:11" s="6" customFormat="1">
      <c r="A75" s="29"/>
      <c r="B75" s="30" t="s">
        <v>91</v>
      </c>
      <c r="C75" s="31"/>
      <c r="D75" s="31"/>
      <c r="E75" s="39">
        <f>SUM(E70:E74)</f>
        <v>9759.4411259999997</v>
      </c>
      <c r="F75" s="75">
        <f>SUM(F70:F74)</f>
        <v>0</v>
      </c>
      <c r="G75" s="39">
        <f>SUM(G70:G74)</f>
        <v>4954.2141214519997</v>
      </c>
      <c r="H75" s="39">
        <f>SUM(H70:H74)</f>
        <v>4954.2141214519997</v>
      </c>
      <c r="I75" s="74">
        <f t="shared" si="12"/>
        <v>0</v>
      </c>
      <c r="J75" s="33">
        <f t="shared" si="13"/>
        <v>5.0763297380354526</v>
      </c>
      <c r="K75" s="33">
        <f>IF(E75&gt;0,(H75/E75*10),0)</f>
        <v>5.0763297380354526</v>
      </c>
    </row>
    <row r="76" spans="1:11" s="60" customFormat="1">
      <c r="A76" s="86" t="s">
        <v>92</v>
      </c>
      <c r="B76" s="86"/>
      <c r="C76" s="58"/>
      <c r="D76" s="58"/>
      <c r="E76" s="8">
        <f>+E26+E44+E53+E59+E63+E75+E67</f>
        <v>98687.738023137994</v>
      </c>
      <c r="F76" s="8">
        <f>+F26+F44+F53+F59+F63+F75+F67</f>
        <v>9857.1627469000014</v>
      </c>
      <c r="G76" s="8">
        <f>+G26+G44+G53+G59+G63+G75+G67</f>
        <v>29564.339124298924</v>
      </c>
      <c r="H76" s="8">
        <f>+H26+H44+H53+H59+H63+H75+H67</f>
        <v>39421.501871198925</v>
      </c>
      <c r="I76" s="59">
        <f t="shared" si="12"/>
        <v>0.99882345510735326</v>
      </c>
      <c r="J76" s="59">
        <f t="shared" si="13"/>
        <v>2.9957459474212866</v>
      </c>
      <c r="K76" s="59">
        <f>IF(E76&gt;0,(H76/E76*10),0)</f>
        <v>3.99456940252864</v>
      </c>
    </row>
    <row r="77" spans="1:11" s="60" customFormat="1">
      <c r="A77" s="20" t="s">
        <v>93</v>
      </c>
      <c r="B77" s="34" t="s">
        <v>94</v>
      </c>
      <c r="C77" s="20"/>
      <c r="D77" s="20"/>
      <c r="E77" s="61"/>
      <c r="F77" s="61"/>
      <c r="G77" s="61"/>
      <c r="H77" s="61"/>
      <c r="I77" s="61"/>
      <c r="J77" s="61"/>
      <c r="K77" s="61"/>
    </row>
    <row r="78" spans="1:11" s="6" customFormat="1">
      <c r="A78" s="62">
        <v>1</v>
      </c>
      <c r="B78" s="42" t="s">
        <v>95</v>
      </c>
      <c r="C78" s="91" t="s">
        <v>62</v>
      </c>
      <c r="D78" s="92"/>
      <c r="E78" s="68">
        <f>+'[2]FCVC (for FPPPA)'!DT64</f>
        <v>0</v>
      </c>
      <c r="F78" s="14">
        <f>+'[2]FCVC (for FPPPA)'!DU64</f>
        <v>2061.8715412000001</v>
      </c>
      <c r="G78" s="68">
        <f>+'[2]FCVC (for FPPPA)'!DV64</f>
        <v>0</v>
      </c>
      <c r="H78" s="14">
        <f>+F78+G78</f>
        <v>2061.8715412000001</v>
      </c>
      <c r="I78" s="69"/>
      <c r="J78" s="17"/>
      <c r="K78" s="17"/>
    </row>
    <row r="79" spans="1:11" s="6" customFormat="1">
      <c r="A79" s="62">
        <v>2</v>
      </c>
      <c r="B79" s="42" t="s">
        <v>96</v>
      </c>
      <c r="C79" s="91" t="s">
        <v>62</v>
      </c>
      <c r="D79" s="92"/>
      <c r="E79" s="68">
        <f>+'[2]FCVC (for FPPPA)'!DT65</f>
        <v>0</v>
      </c>
      <c r="F79" s="14">
        <f>+'[2]FCVC (for FPPPA)'!DU65</f>
        <v>2645.5921137</v>
      </c>
      <c r="G79" s="68">
        <f>+'[2]FCVC (for FPPPA)'!DV65</f>
        <v>0</v>
      </c>
      <c r="H79" s="14">
        <f>+F79+G79</f>
        <v>2645.5921137</v>
      </c>
      <c r="I79" s="69"/>
      <c r="J79" s="17"/>
      <c r="K79" s="17"/>
    </row>
    <row r="80" spans="1:11" s="64" customFormat="1">
      <c r="A80" s="95" t="s">
        <v>97</v>
      </c>
      <c r="B80" s="95"/>
      <c r="C80" s="58"/>
      <c r="D80" s="58"/>
      <c r="E80" s="63">
        <f>SUM(E76:E79)</f>
        <v>98687.738023137994</v>
      </c>
      <c r="F80" s="63">
        <f>SUM(F76:F79)</f>
        <v>14564.626401800002</v>
      </c>
      <c r="G80" s="63">
        <f>SUM(G76:G79)</f>
        <v>29564.339124298924</v>
      </c>
      <c r="H80" s="63">
        <f>SUM(H76:H79)</f>
        <v>44128.965526098924</v>
      </c>
      <c r="I80" s="59">
        <f>IF(E80&gt;0,(F80/E80*10),0)</f>
        <v>1.4758293880831708</v>
      </c>
      <c r="J80" s="59">
        <f>IF(E80&gt;0,(G80/E80*10),0)</f>
        <v>2.9957459474212866</v>
      </c>
      <c r="K80" s="59">
        <f>IF(E80&gt;0,(H80/E80*10),0)</f>
        <v>4.4715753355044567</v>
      </c>
    </row>
    <row r="81" spans="2:11" ht="13.9" customHeight="1"/>
    <row r="83" spans="2:11">
      <c r="B83" s="65" t="s">
        <v>98</v>
      </c>
      <c r="C83" s="66"/>
      <c r="D83" s="66"/>
      <c r="E83" s="76">
        <v>98687.738023137994</v>
      </c>
      <c r="F83" s="32">
        <v>14564.626401799998</v>
      </c>
      <c r="G83" s="32">
        <v>29564.339124198923</v>
      </c>
      <c r="H83" s="32">
        <v>44128.96552599893</v>
      </c>
      <c r="I83" s="3">
        <v>1.4758293880831705</v>
      </c>
      <c r="J83" s="3">
        <v>2.995745947411153</v>
      </c>
      <c r="K83" s="3">
        <v>4.4715753354943253</v>
      </c>
    </row>
    <row r="84" spans="2:11">
      <c r="B84" s="65" t="s">
        <v>99</v>
      </c>
      <c r="C84" s="66"/>
      <c r="D84" s="66"/>
      <c r="E84" s="77">
        <f>+E80-E83</f>
        <v>0</v>
      </c>
      <c r="F84" s="77">
        <f>+F80-F83</f>
        <v>0</v>
      </c>
      <c r="G84" s="77">
        <f>+G80-G83</f>
        <v>1.0000076144933701E-7</v>
      </c>
      <c r="H84" s="77">
        <f>+H80-H83</f>
        <v>9.9993485491722822E-8</v>
      </c>
      <c r="K84" s="4"/>
    </row>
    <row r="85" spans="2:11">
      <c r="K85" s="4"/>
    </row>
    <row r="86" spans="2:11">
      <c r="E86" s="4"/>
      <c r="F86" s="4"/>
      <c r="G86" s="4"/>
      <c r="H86" s="4"/>
      <c r="I86" s="4"/>
      <c r="J86" s="4"/>
    </row>
    <row r="88" spans="2:11">
      <c r="B88" s="2"/>
      <c r="K88" s="4"/>
    </row>
    <row r="90" spans="2:11">
      <c r="B90" s="2"/>
      <c r="K90" s="4"/>
    </row>
    <row r="91" spans="2:11">
      <c r="B91" s="2"/>
    </row>
    <row r="92" spans="2:11">
      <c r="B92" s="2"/>
    </row>
    <row r="93" spans="2:11">
      <c r="B93" s="2"/>
    </row>
    <row r="94" spans="2:11">
      <c r="B94" s="2"/>
    </row>
    <row r="95" spans="2:11">
      <c r="B95" s="2"/>
    </row>
    <row r="96" spans="2:11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</sheetData>
  <protectedRanges>
    <protectedRange sqref="C28:D28" name="Range2_5"/>
    <protectedRange sqref="C30" name="Range2_5_1"/>
    <protectedRange sqref="C31" name="Range2_5_1_1"/>
    <protectedRange sqref="C32" name="Range2_5_1_2"/>
    <protectedRange sqref="C35:D35" name="Range2"/>
    <protectedRange sqref="C36:D36" name="Range2_1"/>
    <protectedRange sqref="C43:D43" name="Range2_5_3"/>
    <protectedRange sqref="C42:D42" name="Range2_5_2"/>
  </protectedRanges>
  <mergeCells count="24">
    <mergeCell ref="A1:E1"/>
    <mergeCell ref="C74:D74"/>
    <mergeCell ref="A76:B76"/>
    <mergeCell ref="C78:D78"/>
    <mergeCell ref="C79:D79"/>
    <mergeCell ref="A80:B80"/>
    <mergeCell ref="C73:D73"/>
    <mergeCell ref="C23:D23"/>
    <mergeCell ref="C25:D25"/>
    <mergeCell ref="C40:D40"/>
    <mergeCell ref="C41:D41"/>
    <mergeCell ref="C50:D50"/>
    <mergeCell ref="C61:D61"/>
    <mergeCell ref="C62:D62"/>
    <mergeCell ref="C66:D66"/>
    <mergeCell ref="C70:D70"/>
    <mergeCell ref="C71:D71"/>
    <mergeCell ref="C72:D72"/>
    <mergeCell ref="C7:D7"/>
    <mergeCell ref="A2:A3"/>
    <mergeCell ref="B2:B3"/>
    <mergeCell ref="C2:K2"/>
    <mergeCell ref="C5:D5"/>
    <mergeCell ref="C6:D6"/>
  </mergeCells>
  <conditionalFormatting sqref="C9:D22">
    <cfRule type="cellIs" dxfId="1" priority="1" operator="lessThan">
      <formula>0.01</formula>
    </cfRule>
    <cfRule type="cellIs" dxfId="0" priority="2" operator="lessThan">
      <formula>0</formula>
    </cfRule>
  </conditionalFormatting>
  <printOptions horizontalCentered="1"/>
  <pageMargins left="0.70866141732283472" right="0.70866141732283472" top="0.51181102362204722" bottom="0.43307086614173229" header="0.31496062992125984" footer="0.31496062992125984"/>
  <pageSetup paperSize="9" scale="62" orientation="portrait" horizontalDpi="4294967295" verticalDpi="4294967295" r:id="rId1"/>
  <rowBreaks count="1" manualBreakCount="1">
    <brk id="4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view="pageBreakPreview" zoomScale="85" zoomScaleSheetLayoutView="85" workbookViewId="0">
      <selection activeCell="N9" sqref="N9"/>
    </sheetView>
  </sheetViews>
  <sheetFormatPr defaultColWidth="9.140625" defaultRowHeight="15.75"/>
  <cols>
    <col min="1" max="1" width="8.42578125" style="1" bestFit="1" customWidth="1"/>
    <col min="2" max="2" width="42.85546875" style="1" bestFit="1" customWidth="1"/>
    <col min="3" max="3" width="14.140625" style="3" hidden="1" customWidth="1"/>
    <col min="4" max="4" width="19.28515625" style="3" customWidth="1"/>
    <col min="5" max="5" width="13.85546875" style="3" bestFit="1" customWidth="1"/>
    <col min="6" max="6" width="10.5703125" style="3" hidden="1" customWidth="1"/>
    <col min="7" max="7" width="11.85546875" style="3" hidden="1" customWidth="1"/>
    <col min="8" max="8" width="10.5703125" style="3" hidden="1" customWidth="1"/>
    <col min="9" max="9" width="9" style="3" hidden="1" customWidth="1"/>
    <col min="10" max="10" width="8.7109375" style="3" hidden="1" customWidth="1"/>
    <col min="11" max="11" width="11.140625" style="3" hidden="1" customWidth="1"/>
    <col min="12" max="12" width="9.140625" style="5"/>
    <col min="13" max="13" width="14" style="5" bestFit="1" customWidth="1"/>
    <col min="14" max="14" width="9.140625" style="5"/>
    <col min="15" max="15" width="12.85546875" style="5" bestFit="1" customWidth="1"/>
    <col min="16" max="16384" width="9.140625" style="5"/>
  </cols>
  <sheetData>
    <row r="1" spans="1:11">
      <c r="A1" s="105" t="s">
        <v>120</v>
      </c>
      <c r="B1" s="106"/>
      <c r="C1" s="106"/>
      <c r="D1" s="106"/>
      <c r="E1" s="107"/>
    </row>
    <row r="2" spans="1:11" s="6" customFormat="1">
      <c r="A2" s="97" t="s">
        <v>0</v>
      </c>
      <c r="B2" s="99" t="s">
        <v>1</v>
      </c>
      <c r="C2" s="88" t="s">
        <v>119</v>
      </c>
      <c r="D2" s="101"/>
      <c r="E2" s="101"/>
      <c r="F2" s="101"/>
      <c r="G2" s="101"/>
      <c r="H2" s="101"/>
      <c r="I2" s="101"/>
      <c r="J2" s="101"/>
      <c r="K2" s="96"/>
    </row>
    <row r="3" spans="1:11" s="6" customFormat="1" ht="31.5">
      <c r="A3" s="98"/>
      <c r="B3" s="100"/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s="6" customFormat="1">
      <c r="A4" s="9" t="s">
        <v>12</v>
      </c>
      <c r="B4" s="10" t="s">
        <v>13</v>
      </c>
      <c r="C4" s="9"/>
      <c r="D4" s="9"/>
      <c r="E4" s="11"/>
      <c r="F4" s="11"/>
      <c r="G4" s="11"/>
      <c r="H4" s="11"/>
      <c r="I4" s="11"/>
      <c r="J4" s="11"/>
      <c r="K4" s="11"/>
    </row>
    <row r="5" spans="1:11" s="6" customFormat="1">
      <c r="A5" s="12">
        <v>1</v>
      </c>
      <c r="B5" s="13" t="s">
        <v>14</v>
      </c>
      <c r="C5" s="91" t="s">
        <v>15</v>
      </c>
      <c r="D5" s="96"/>
      <c r="E5" s="14">
        <v>1014.030572</v>
      </c>
      <c r="F5" s="68">
        <f>'[2]FCVC (for FPPPA)'!DU5</f>
        <v>0</v>
      </c>
      <c r="G5" s="14">
        <f>'[2]FCVC (for FPPPA)'!DV5</f>
        <v>219.5055539</v>
      </c>
      <c r="H5" s="14">
        <f>+F5+G5</f>
        <v>219.5055539</v>
      </c>
      <c r="I5" s="69">
        <f t="shared" ref="I5:I27" si="0">IF(E5&gt;0,(F5/E5*10),0)</f>
        <v>0</v>
      </c>
      <c r="J5" s="17">
        <f t="shared" ref="J5:J27" si="1">IF(E5&gt;0,(G5/E5*10),0)</f>
        <v>2.1646837872655382</v>
      </c>
      <c r="K5" s="17">
        <f>+I5+J5</f>
        <v>2.1646837872655382</v>
      </c>
    </row>
    <row r="6" spans="1:11" s="6" customFormat="1">
      <c r="A6" s="12">
        <v>2</v>
      </c>
      <c r="B6" s="13" t="s">
        <v>16</v>
      </c>
      <c r="C6" s="91" t="s">
        <v>15</v>
      </c>
      <c r="D6" s="96"/>
      <c r="E6" s="14">
        <v>1921.1553160000001</v>
      </c>
      <c r="F6" s="68">
        <f>'[2]FCVC (for FPPPA)'!DU6</f>
        <v>0</v>
      </c>
      <c r="G6" s="14">
        <f>'[2]FCVC (for FPPPA)'!DV6</f>
        <v>623.83198179999999</v>
      </c>
      <c r="H6" s="14">
        <f>+F6+G6</f>
        <v>623.83198179999999</v>
      </c>
      <c r="I6" s="69">
        <f t="shared" si="0"/>
        <v>0</v>
      </c>
      <c r="J6" s="17">
        <f t="shared" si="1"/>
        <v>3.247170994476742</v>
      </c>
      <c r="K6" s="17">
        <f>+I6+J6</f>
        <v>3.247170994476742</v>
      </c>
    </row>
    <row r="7" spans="1:11" s="6" customFormat="1">
      <c r="A7" s="12">
        <v>3</v>
      </c>
      <c r="B7" s="13" t="s">
        <v>17</v>
      </c>
      <c r="C7" s="91" t="s">
        <v>15</v>
      </c>
      <c r="D7" s="96"/>
      <c r="E7" s="14">
        <v>869.05917899999997</v>
      </c>
      <c r="F7" s="68">
        <f>'[2]FCVC (for FPPPA)'!DU7</f>
        <v>0</v>
      </c>
      <c r="G7" s="14">
        <f>'[2]FCVC (for FPPPA)'!DV7</f>
        <v>62.784858300000003</v>
      </c>
      <c r="H7" s="14">
        <f>+F7+G7</f>
        <v>62.784858300000003</v>
      </c>
      <c r="I7" s="69">
        <f t="shared" si="0"/>
        <v>0</v>
      </c>
      <c r="J7" s="17">
        <f t="shared" si="1"/>
        <v>0.72244629384439196</v>
      </c>
      <c r="K7" s="17">
        <f>+I7+J7</f>
        <v>0.72244629384439196</v>
      </c>
    </row>
    <row r="8" spans="1:11" s="6" customFormat="1">
      <c r="A8" s="18"/>
      <c r="B8" s="19" t="s">
        <v>18</v>
      </c>
      <c r="C8" s="21"/>
      <c r="D8" s="21"/>
      <c r="E8" s="21">
        <f>SUM(E5:E7)</f>
        <v>3804.2450669999998</v>
      </c>
      <c r="F8" s="70">
        <f>SUM(F5:F7)</f>
        <v>0</v>
      </c>
      <c r="G8" s="21">
        <f>SUM(G5:G7)</f>
        <v>906.12239399999999</v>
      </c>
      <c r="H8" s="21">
        <f>SUM(H5:H7)</f>
        <v>906.12239399999999</v>
      </c>
      <c r="I8" s="71">
        <f t="shared" si="0"/>
        <v>0</v>
      </c>
      <c r="J8" s="24">
        <f t="shared" si="1"/>
        <v>2.3818717723003098</v>
      </c>
      <c r="K8" s="24">
        <f>IF(E8&gt;0,(H8/E8*10),0)</f>
        <v>2.3818717723003098</v>
      </c>
    </row>
    <row r="9" spans="1:11" s="6" customFormat="1">
      <c r="A9" s="12">
        <v>4</v>
      </c>
      <c r="B9" s="25" t="s">
        <v>104</v>
      </c>
      <c r="C9" s="26">
        <v>0.90700000000000003</v>
      </c>
      <c r="D9" s="26">
        <v>0.74919999999999998</v>
      </c>
      <c r="E9" s="14">
        <v>1513.7005059999999</v>
      </c>
      <c r="F9" s="14">
        <f>'[2]FCVC (for FPPPA)'!DU8</f>
        <v>142.02614449999999</v>
      </c>
      <c r="G9" s="14">
        <f>'[2]FCVC (for FPPPA)'!DV8</f>
        <v>275.9303668</v>
      </c>
      <c r="H9" s="14">
        <f t="shared" ref="H9:H24" si="2">+F9+G9</f>
        <v>417.95651129999999</v>
      </c>
      <c r="I9" s="69">
        <f t="shared" si="0"/>
        <v>0.93827110407268366</v>
      </c>
      <c r="J9" s="17">
        <f t="shared" si="1"/>
        <v>1.8228861370282188</v>
      </c>
      <c r="K9" s="17">
        <f t="shared" ref="K9:K24" si="3">+I9+J9</f>
        <v>2.7611572411009027</v>
      </c>
    </row>
    <row r="10" spans="1:11" s="6" customFormat="1">
      <c r="A10" s="12">
        <v>5</v>
      </c>
      <c r="B10" s="25" t="s">
        <v>105</v>
      </c>
      <c r="C10" s="26">
        <v>0.90920000000000001</v>
      </c>
      <c r="D10" s="26">
        <v>0.7399</v>
      </c>
      <c r="E10" s="14">
        <v>1553.313723</v>
      </c>
      <c r="F10" s="14">
        <f>'[2]FCVC (for FPPPA)'!DU9</f>
        <v>125.1584708</v>
      </c>
      <c r="G10" s="14">
        <f>'[2]FCVC (for FPPPA)'!DV9</f>
        <v>276.86794520000001</v>
      </c>
      <c r="H10" s="14">
        <f t="shared" si="2"/>
        <v>402.02641600000004</v>
      </c>
      <c r="I10" s="69">
        <f t="shared" si="0"/>
        <v>0.80575140067825179</v>
      </c>
      <c r="J10" s="17">
        <f t="shared" si="1"/>
        <v>1.7824341670352963</v>
      </c>
      <c r="K10" s="17">
        <f t="shared" si="3"/>
        <v>2.5881855677135484</v>
      </c>
    </row>
    <row r="11" spans="1:11" s="6" customFormat="1">
      <c r="A11" s="12">
        <v>6</v>
      </c>
      <c r="B11" s="25" t="s">
        <v>106</v>
      </c>
      <c r="C11" s="26">
        <v>0.94479999999999997</v>
      </c>
      <c r="D11" s="26">
        <v>0.81530000000000002</v>
      </c>
      <c r="E11" s="14">
        <v>1905.100451</v>
      </c>
      <c r="F11" s="14">
        <f>'[2]FCVC (for FPPPA)'!DU10</f>
        <v>208.27278419999999</v>
      </c>
      <c r="G11" s="14">
        <f>'[2]FCVC (for FPPPA)'!DV10</f>
        <v>321.0225193</v>
      </c>
      <c r="H11" s="14">
        <f t="shared" si="2"/>
        <v>529.29530350000005</v>
      </c>
      <c r="I11" s="69">
        <f t="shared" si="0"/>
        <v>1.0932378084876113</v>
      </c>
      <c r="J11" s="17">
        <f t="shared" si="1"/>
        <v>1.6850687276436951</v>
      </c>
      <c r="K11" s="17">
        <f t="shared" si="3"/>
        <v>2.7783065361313062</v>
      </c>
    </row>
    <row r="12" spans="1:11" s="6" customFormat="1">
      <c r="A12" s="12">
        <v>7</v>
      </c>
      <c r="B12" s="25" t="s">
        <v>22</v>
      </c>
      <c r="C12" s="26">
        <v>0.876</v>
      </c>
      <c r="D12" s="26">
        <v>0.81200000000000006</v>
      </c>
      <c r="E12" s="14">
        <v>3252.240033</v>
      </c>
      <c r="F12" s="14">
        <f>'[2]FCVC (for FPPPA)'!DU11</f>
        <v>176.63492149999999</v>
      </c>
      <c r="G12" s="14">
        <f>'[2]FCVC (for FPPPA)'!DV11</f>
        <v>350.16342059999999</v>
      </c>
      <c r="H12" s="14">
        <f t="shared" si="2"/>
        <v>526.79834210000001</v>
      </c>
      <c r="I12" s="69">
        <f t="shared" si="0"/>
        <v>0.54311772719021811</v>
      </c>
      <c r="J12" s="17">
        <f t="shared" si="1"/>
        <v>1.0766838149919544</v>
      </c>
      <c r="K12" s="17">
        <f t="shared" si="3"/>
        <v>1.6198015421821725</v>
      </c>
    </row>
    <row r="13" spans="1:11" s="6" customFormat="1">
      <c r="A13" s="12">
        <v>8</v>
      </c>
      <c r="B13" s="25" t="s">
        <v>24</v>
      </c>
      <c r="C13" s="26">
        <v>0.92689999999999995</v>
      </c>
      <c r="D13" s="26">
        <v>0.29759999999999998</v>
      </c>
      <c r="E13" s="14">
        <v>488.84250600000001</v>
      </c>
      <c r="F13" s="14">
        <f>'[2]FCVC (for FPPPA)'!DU12</f>
        <v>98.145579600000005</v>
      </c>
      <c r="G13" s="14">
        <f>'[2]FCVC (for FPPPA)'!DV12</f>
        <v>99.094899600000005</v>
      </c>
      <c r="H13" s="14">
        <f t="shared" si="2"/>
        <v>197.24047920000001</v>
      </c>
      <c r="I13" s="69">
        <f t="shared" si="0"/>
        <v>2.0077136991029172</v>
      </c>
      <c r="J13" s="17">
        <f t="shared" si="1"/>
        <v>2.0271334506250978</v>
      </c>
      <c r="K13" s="17">
        <f t="shared" si="3"/>
        <v>4.0348471497280149</v>
      </c>
    </row>
    <row r="14" spans="1:11" s="6" customFormat="1">
      <c r="A14" s="12">
        <v>9</v>
      </c>
      <c r="B14" s="25" t="s">
        <v>107</v>
      </c>
      <c r="C14" s="26">
        <v>0.94469999999999998</v>
      </c>
      <c r="D14" s="26">
        <v>8.9300000000000004E-2</v>
      </c>
      <c r="E14" s="14">
        <v>185.91555099999999</v>
      </c>
      <c r="F14" s="14">
        <f>'[2]FCVC (for FPPPA)'!DU13</f>
        <v>117.71885210000001</v>
      </c>
      <c r="G14" s="14">
        <f>'[2]FCVC (for FPPPA)'!DV13</f>
        <v>249.77522640000001</v>
      </c>
      <c r="H14" s="14">
        <f t="shared" si="2"/>
        <v>367.4940785</v>
      </c>
      <c r="I14" s="69">
        <f t="shared" si="0"/>
        <v>6.3318453710200941</v>
      </c>
      <c r="J14" s="17">
        <f t="shared" si="1"/>
        <v>13.434875407490791</v>
      </c>
      <c r="K14" s="17">
        <f t="shared" si="3"/>
        <v>19.766720778510887</v>
      </c>
    </row>
    <row r="15" spans="1:11" s="6" customFormat="1">
      <c r="A15" s="12">
        <v>10</v>
      </c>
      <c r="B15" s="25" t="s">
        <v>28</v>
      </c>
      <c r="C15" s="26">
        <v>0.85640000000000005</v>
      </c>
      <c r="D15" s="26">
        <v>0.65069999999999995</v>
      </c>
      <c r="E15" s="14">
        <v>805.89744900000005</v>
      </c>
      <c r="F15" s="14">
        <f>'[2]FCVC (for FPPPA)'!DU14</f>
        <v>207.3767608</v>
      </c>
      <c r="G15" s="14">
        <f>'[2]FCVC (for FPPPA)'!DV14</f>
        <v>170.9726896</v>
      </c>
      <c r="H15" s="14">
        <f t="shared" si="2"/>
        <v>378.34945040000002</v>
      </c>
      <c r="I15" s="69">
        <f t="shared" si="0"/>
        <v>2.5732400699037328</v>
      </c>
      <c r="J15" s="17">
        <f t="shared" si="1"/>
        <v>2.1215191810341612</v>
      </c>
      <c r="K15" s="17">
        <f t="shared" si="3"/>
        <v>4.6947592509378939</v>
      </c>
    </row>
    <row r="16" spans="1:11" s="6" customFormat="1">
      <c r="A16" s="12">
        <v>11</v>
      </c>
      <c r="B16" s="25" t="s">
        <v>108</v>
      </c>
      <c r="C16" s="26">
        <v>0.92569999999999997</v>
      </c>
      <c r="D16" s="26">
        <v>0.80930000000000002</v>
      </c>
      <c r="E16" s="14">
        <v>5764.2552370000003</v>
      </c>
      <c r="F16" s="14">
        <f>'[2]FCVC (for FPPPA)'!DU15</f>
        <v>532.68268850000004</v>
      </c>
      <c r="G16" s="14">
        <f>'[2]FCVC (for FPPPA)'!DV15</f>
        <v>525.87688060000005</v>
      </c>
      <c r="H16" s="14">
        <f t="shared" si="2"/>
        <v>1058.5595691000001</v>
      </c>
      <c r="I16" s="69">
        <f t="shared" si="0"/>
        <v>0.92411363931419899</v>
      </c>
      <c r="J16" s="17">
        <f t="shared" si="1"/>
        <v>0.91230672303416616</v>
      </c>
      <c r="K16" s="17">
        <f t="shared" si="3"/>
        <v>1.836420362348365</v>
      </c>
    </row>
    <row r="17" spans="1:11" s="6" customFormat="1">
      <c r="A17" s="12">
        <v>12</v>
      </c>
      <c r="B17" s="25" t="s">
        <v>109</v>
      </c>
      <c r="C17" s="26">
        <v>0.91510000000000002</v>
      </c>
      <c r="D17" s="26">
        <v>0.83630000000000004</v>
      </c>
      <c r="E17" s="14">
        <v>1763.014353</v>
      </c>
      <c r="F17" s="14">
        <f>'[2]FCVC (for FPPPA)'!DU16</f>
        <v>248.42410390000001</v>
      </c>
      <c r="G17" s="14">
        <f>'[2]FCVC (for FPPPA)'!DV16</f>
        <v>273.4738777</v>
      </c>
      <c r="H17" s="14">
        <f t="shared" si="2"/>
        <v>521.89798159999998</v>
      </c>
      <c r="I17" s="69">
        <f t="shared" si="0"/>
        <v>1.4090872458143848</v>
      </c>
      <c r="J17" s="17">
        <f t="shared" si="1"/>
        <v>1.5511721571333117</v>
      </c>
      <c r="K17" s="17">
        <f t="shared" si="3"/>
        <v>2.9602594029476963</v>
      </c>
    </row>
    <row r="18" spans="1:11" s="6" customFormat="1">
      <c r="A18" s="12">
        <v>13</v>
      </c>
      <c r="B18" s="25" t="s">
        <v>30</v>
      </c>
      <c r="C18" s="26">
        <v>0.83830000000000005</v>
      </c>
      <c r="D18" s="26">
        <v>0.71109999999999995</v>
      </c>
      <c r="E18" s="14">
        <v>1499.1202479999999</v>
      </c>
      <c r="F18" s="14">
        <f>'[2]FCVC (for FPPPA)'!DU17</f>
        <v>107.4660727</v>
      </c>
      <c r="G18" s="14">
        <f>'[2]FCVC (for FPPPA)'!DV17</f>
        <v>207.0512683</v>
      </c>
      <c r="H18" s="14">
        <f t="shared" si="2"/>
        <v>314.51734099999999</v>
      </c>
      <c r="I18" s="69">
        <f t="shared" si="0"/>
        <v>0.7168609245547326</v>
      </c>
      <c r="J18" s="17">
        <f t="shared" si="1"/>
        <v>1.3811518360600517</v>
      </c>
      <c r="K18" s="17">
        <f t="shared" si="3"/>
        <v>2.0980127606147843</v>
      </c>
    </row>
    <row r="19" spans="1:11" s="6" customFormat="1">
      <c r="A19" s="27">
        <v>14</v>
      </c>
      <c r="B19" s="25" t="s">
        <v>31</v>
      </c>
      <c r="C19" s="26">
        <v>0.95889999999999997</v>
      </c>
      <c r="D19" s="26">
        <v>0.87749999999999995</v>
      </c>
      <c r="E19" s="14">
        <v>720.29695800000002</v>
      </c>
      <c r="F19" s="14">
        <f>'[2]FCVC (for FPPPA)'!DU18</f>
        <v>281.73697520000002</v>
      </c>
      <c r="G19" s="14">
        <f>'[2]FCVC (for FPPPA)'!DV18</f>
        <v>295.96709629999998</v>
      </c>
      <c r="H19" s="14">
        <f t="shared" si="2"/>
        <v>577.70407150000005</v>
      </c>
      <c r="I19" s="69">
        <f t="shared" si="0"/>
        <v>3.9114003199774725</v>
      </c>
      <c r="J19" s="17">
        <f t="shared" si="1"/>
        <v>4.1089594092107768</v>
      </c>
      <c r="K19" s="17">
        <f t="shared" si="3"/>
        <v>8.0203597291882502</v>
      </c>
    </row>
    <row r="20" spans="1:11" s="6" customFormat="1">
      <c r="A20" s="27">
        <v>15</v>
      </c>
      <c r="B20" s="25" t="s">
        <v>32</v>
      </c>
      <c r="C20" s="26">
        <v>0.85019999999999996</v>
      </c>
      <c r="D20" s="26">
        <v>0.57530000000000003</v>
      </c>
      <c r="E20" s="14">
        <v>1485.721763</v>
      </c>
      <c r="F20" s="14">
        <f>'[2]FCVC (for FPPPA)'!DU19</f>
        <v>348.24641919999999</v>
      </c>
      <c r="G20" s="14">
        <f>'[2]FCVC (for FPPPA)'!DV19</f>
        <v>459.68049830000001</v>
      </c>
      <c r="H20" s="14">
        <f t="shared" si="2"/>
        <v>807.92691749999994</v>
      </c>
      <c r="I20" s="69">
        <f t="shared" si="0"/>
        <v>2.3439544864498294</v>
      </c>
      <c r="J20" s="17">
        <f t="shared" si="1"/>
        <v>3.0939877825562956</v>
      </c>
      <c r="K20" s="17">
        <f t="shared" si="3"/>
        <v>5.4379422690061254</v>
      </c>
    </row>
    <row r="21" spans="1:11" s="28" customFormat="1">
      <c r="A21" s="27">
        <v>16</v>
      </c>
      <c r="B21" s="25" t="s">
        <v>110</v>
      </c>
      <c r="C21" s="26">
        <v>0.92869999999999997</v>
      </c>
      <c r="D21" s="26">
        <v>0</v>
      </c>
      <c r="E21" s="14">
        <v>0</v>
      </c>
      <c r="F21" s="14">
        <f>'[2]FCVC (for FPPPA)'!DU20</f>
        <v>115.1255324</v>
      </c>
      <c r="G21" s="14">
        <f>'[2]FCVC (for FPPPA)'!DV20</f>
        <v>111.93124160000001</v>
      </c>
      <c r="H21" s="14">
        <f t="shared" si="2"/>
        <v>227.05677400000002</v>
      </c>
      <c r="I21" s="69">
        <f t="shared" si="0"/>
        <v>0</v>
      </c>
      <c r="J21" s="17">
        <f t="shared" si="1"/>
        <v>0</v>
      </c>
      <c r="K21" s="17">
        <f t="shared" si="3"/>
        <v>0</v>
      </c>
    </row>
    <row r="22" spans="1:11" s="28" customFormat="1">
      <c r="A22" s="27">
        <v>17</v>
      </c>
      <c r="B22" s="25" t="s">
        <v>111</v>
      </c>
      <c r="C22" s="26">
        <v>0.78310000000000002</v>
      </c>
      <c r="D22" s="26">
        <v>0.19409999999999999</v>
      </c>
      <c r="E22" s="14">
        <v>215.90757099999999</v>
      </c>
      <c r="F22" s="14">
        <f>'[2]FCVC (for FPPPA)'!DU21</f>
        <v>322.53941220000002</v>
      </c>
      <c r="G22" s="14">
        <f>'[2]FCVC (for FPPPA)'!DV21</f>
        <v>501.81300520000002</v>
      </c>
      <c r="H22" s="14">
        <f t="shared" si="2"/>
        <v>824.35241740000004</v>
      </c>
      <c r="I22" s="69">
        <f t="shared" si="0"/>
        <v>14.938772675090677</v>
      </c>
      <c r="J22" s="17">
        <f t="shared" si="1"/>
        <v>23.242029118098877</v>
      </c>
      <c r="K22" s="17">
        <f t="shared" si="3"/>
        <v>38.180801793189552</v>
      </c>
    </row>
    <row r="23" spans="1:11" s="28" customFormat="1">
      <c r="A23" s="27">
        <v>18</v>
      </c>
      <c r="B23" s="25" t="s">
        <v>112</v>
      </c>
      <c r="C23" s="78"/>
      <c r="D23" s="79">
        <v>0.6996</v>
      </c>
      <c r="E23" s="14">
        <v>239.66638699999999</v>
      </c>
      <c r="F23" s="14"/>
      <c r="G23" s="14"/>
      <c r="H23" s="14"/>
      <c r="I23" s="69"/>
      <c r="J23" s="17"/>
      <c r="K23" s="17"/>
    </row>
    <row r="24" spans="1:11" s="28" customFormat="1">
      <c r="A24" s="27">
        <v>19</v>
      </c>
      <c r="B24" s="25" t="s">
        <v>113</v>
      </c>
      <c r="C24" s="93">
        <v>0.6099</v>
      </c>
      <c r="D24" s="94"/>
      <c r="E24" s="14">
        <v>101.086519</v>
      </c>
      <c r="F24" s="14">
        <f>'[2]FCVC (for FPPPA)'!DU22</f>
        <v>10.808409899999999</v>
      </c>
      <c r="G24" s="14">
        <f>'[2]FCVC (for FPPPA)'!DV22</f>
        <v>17.870227604299998</v>
      </c>
      <c r="H24" s="14">
        <f t="shared" si="2"/>
        <v>28.678637504299999</v>
      </c>
      <c r="I24" s="69">
        <f t="shared" si="0"/>
        <v>1.069223671654971</v>
      </c>
      <c r="J24" s="17">
        <f t="shared" si="1"/>
        <v>1.7678151133387034</v>
      </c>
      <c r="K24" s="17">
        <f t="shared" si="3"/>
        <v>2.8370387849936742</v>
      </c>
    </row>
    <row r="25" spans="1:11" s="6" customFormat="1">
      <c r="A25" s="18"/>
      <c r="B25" s="19" t="s">
        <v>33</v>
      </c>
      <c r="C25" s="21"/>
      <c r="D25" s="21"/>
      <c r="E25" s="21">
        <f>SUM(E9:E24)</f>
        <v>21494.079255000001</v>
      </c>
      <c r="F25" s="21">
        <f>SUM(F9:F24)</f>
        <v>3042.3631274999998</v>
      </c>
      <c r="G25" s="21">
        <f>SUM(G9:G24)</f>
        <v>4137.4911631042996</v>
      </c>
      <c r="H25" s="21">
        <f>SUM(H9:H24)</f>
        <v>7179.8542906043003</v>
      </c>
      <c r="I25" s="24">
        <f t="shared" si="0"/>
        <v>1.4154424069094649</v>
      </c>
      <c r="J25" s="24">
        <f t="shared" si="1"/>
        <v>1.9249445924239008</v>
      </c>
      <c r="K25" s="24">
        <f>IF(E25&gt;0,(H25/E25*10),0)</f>
        <v>3.3403869993333664</v>
      </c>
    </row>
    <row r="26" spans="1:11" s="6" customFormat="1">
      <c r="A26" s="12">
        <v>20</v>
      </c>
      <c r="B26" s="13" t="s">
        <v>34</v>
      </c>
      <c r="C26" s="91" t="s">
        <v>15</v>
      </c>
      <c r="D26" s="92"/>
      <c r="E26" s="14">
        <v>639</v>
      </c>
      <c r="F26" s="68">
        <f>+'[2]FCVC (for FPPPA)'!DU23</f>
        <v>0</v>
      </c>
      <c r="G26" s="14">
        <f>+'[2]FCVC (for FPPPA)'!DV23</f>
        <v>18.6213239</v>
      </c>
      <c r="H26" s="14">
        <f>+F26+G26</f>
        <v>18.6213239</v>
      </c>
      <c r="I26" s="69">
        <f t="shared" si="0"/>
        <v>0</v>
      </c>
      <c r="J26" s="17">
        <f t="shared" si="1"/>
        <v>0.29141351956181533</v>
      </c>
      <c r="K26" s="17">
        <f>+I26+J26</f>
        <v>0.29141351956181533</v>
      </c>
    </row>
    <row r="27" spans="1:11" s="6" customFormat="1">
      <c r="A27" s="29"/>
      <c r="B27" s="30" t="s">
        <v>35</v>
      </c>
      <c r="C27" s="31"/>
      <c r="D27" s="31"/>
      <c r="E27" s="32">
        <f>E8+E25+E26</f>
        <v>25937.324322</v>
      </c>
      <c r="F27" s="32">
        <f>F8+F25+F26</f>
        <v>3042.3631274999998</v>
      </c>
      <c r="G27" s="32">
        <f>G8+G25+G26</f>
        <v>5062.2348810042995</v>
      </c>
      <c r="H27" s="32">
        <f>H8+H25+H26</f>
        <v>8104.5980085043002</v>
      </c>
      <c r="I27" s="33">
        <f t="shared" si="0"/>
        <v>1.1729672227290893</v>
      </c>
      <c r="J27" s="33">
        <f t="shared" si="1"/>
        <v>1.9517182335999552</v>
      </c>
      <c r="K27" s="33">
        <f>IF(E27&gt;0,(H27/E27*10),0)</f>
        <v>3.1246854563290452</v>
      </c>
    </row>
    <row r="28" spans="1:11" s="6" customFormat="1">
      <c r="A28" s="20" t="s">
        <v>36</v>
      </c>
      <c r="B28" s="34" t="s">
        <v>37</v>
      </c>
      <c r="C28" s="72"/>
      <c r="D28" s="72"/>
      <c r="E28" s="14"/>
      <c r="F28" s="14"/>
      <c r="G28" s="14"/>
      <c r="H28" s="14"/>
      <c r="I28" s="14"/>
      <c r="J28" s="14"/>
      <c r="K28" s="14"/>
    </row>
    <row r="29" spans="1:11" s="6" customFormat="1">
      <c r="A29" s="12">
        <v>1</v>
      </c>
      <c r="B29" s="35" t="s">
        <v>38</v>
      </c>
      <c r="C29" s="44">
        <v>0.89944427025332196</v>
      </c>
      <c r="D29" s="44">
        <v>0.52610000000000001</v>
      </c>
      <c r="E29" s="14">
        <v>878.23915</v>
      </c>
      <c r="F29" s="14">
        <f>+'[2]FCVC (for FPPPA)'!DU24</f>
        <v>70.050000199999999</v>
      </c>
      <c r="G29" s="14">
        <f>+'[2]FCVC (for FPPPA)'!DV24</f>
        <v>512.76248687488999</v>
      </c>
      <c r="H29" s="14">
        <f t="shared" ref="H29:H45" si="4">+F29+G29</f>
        <v>582.81248707488999</v>
      </c>
      <c r="I29" s="69">
        <f t="shared" ref="I29:I46" si="5">IF(E29&gt;0,(F29/E29*10),0)</f>
        <v>0.79761873744753919</v>
      </c>
      <c r="J29" s="17">
        <f t="shared" ref="J29:J46" si="6">IF(E29&gt;0,(G29/E29*10),0)</f>
        <v>5.8385291395275418</v>
      </c>
      <c r="K29" s="17">
        <f t="shared" ref="K29:K45" si="7">+I29+J29</f>
        <v>6.6361478769750812</v>
      </c>
    </row>
    <row r="30" spans="1:11" s="6" customFormat="1">
      <c r="A30" s="12">
        <v>2</v>
      </c>
      <c r="B30" s="35" t="s">
        <v>39</v>
      </c>
      <c r="C30" s="44">
        <v>0.90053612904078351</v>
      </c>
      <c r="D30" s="44">
        <v>0.58099999999999996</v>
      </c>
      <c r="E30" s="14">
        <v>969.96623799999998</v>
      </c>
      <c r="F30" s="14">
        <f>+'[2]FCVC (for FPPPA)'!DU25</f>
        <v>61.519999800000001</v>
      </c>
      <c r="G30" s="14">
        <f>+'[2]FCVC (for FPPPA)'!DV25</f>
        <v>524.1243028843312</v>
      </c>
      <c r="H30" s="14">
        <f t="shared" si="4"/>
        <v>585.64430268433125</v>
      </c>
      <c r="I30" s="69">
        <f t="shared" si="5"/>
        <v>0.63424887784599371</v>
      </c>
      <c r="J30" s="17">
        <f t="shared" si="6"/>
        <v>5.403531405021246</v>
      </c>
      <c r="K30" s="17">
        <f t="shared" si="7"/>
        <v>6.0377802828672396</v>
      </c>
    </row>
    <row r="31" spans="1:11" s="6" customFormat="1">
      <c r="A31" s="12">
        <v>3</v>
      </c>
      <c r="B31" s="35" t="s">
        <v>40</v>
      </c>
      <c r="C31" s="44">
        <v>0.9593784528622652</v>
      </c>
      <c r="D31" s="44">
        <v>0.22509999999999999</v>
      </c>
      <c r="E31" s="14">
        <v>721.98732399999994</v>
      </c>
      <c r="F31" s="14">
        <f>+'[2]FCVC (for FPPPA)'!DU27</f>
        <v>243.36000010000001</v>
      </c>
      <c r="G31" s="14">
        <f>+'[2]FCVC (for FPPPA)'!DV27</f>
        <v>201.56511929999996</v>
      </c>
      <c r="H31" s="14">
        <f t="shared" si="4"/>
        <v>444.92511939999997</v>
      </c>
      <c r="I31" s="69">
        <f t="shared" si="5"/>
        <v>3.3706962990945808</v>
      </c>
      <c r="J31" s="17">
        <f t="shared" si="6"/>
        <v>2.7918096703315527</v>
      </c>
      <c r="K31" s="17">
        <f t="shared" si="7"/>
        <v>6.1625059694261335</v>
      </c>
    </row>
    <row r="32" spans="1:11" s="6" customFormat="1">
      <c r="A32" s="12">
        <v>4</v>
      </c>
      <c r="B32" s="35" t="s">
        <v>41</v>
      </c>
      <c r="C32" s="44">
        <v>0.35909266047879695</v>
      </c>
      <c r="D32" s="44">
        <v>0.1996</v>
      </c>
      <c r="E32" s="14">
        <v>179.496883</v>
      </c>
      <c r="F32" s="14">
        <f>+'[2]FCVC (for FPPPA)'!DU28</f>
        <v>29.610358300000001</v>
      </c>
      <c r="G32" s="14">
        <f>+'[2]FCVC (for FPPPA)'!DV28</f>
        <v>30.3137574</v>
      </c>
      <c r="H32" s="14">
        <f t="shared" si="4"/>
        <v>59.924115700000002</v>
      </c>
      <c r="I32" s="69">
        <f t="shared" si="5"/>
        <v>1.6496307793823919</v>
      </c>
      <c r="J32" s="17">
        <f t="shared" si="6"/>
        <v>1.6888180392525256</v>
      </c>
      <c r="K32" s="17">
        <f t="shared" si="7"/>
        <v>3.3384488186349177</v>
      </c>
    </row>
    <row r="33" spans="1:11" s="6" customFormat="1">
      <c r="A33" s="12">
        <v>5</v>
      </c>
      <c r="B33" s="35" t="s">
        <v>42</v>
      </c>
      <c r="C33" s="44">
        <v>0.76374935173372416</v>
      </c>
      <c r="D33" s="44">
        <v>9.1200000000000003E-2</v>
      </c>
      <c r="E33" s="14">
        <v>87.419250000000005</v>
      </c>
      <c r="F33" s="14">
        <f>+'[2]FCVC (for FPPPA)'!DU29</f>
        <v>74.3875381</v>
      </c>
      <c r="G33" s="14">
        <f>+'[2]FCVC (for FPPPA)'!DV29</f>
        <v>58.251799800000001</v>
      </c>
      <c r="H33" s="14">
        <f t="shared" si="4"/>
        <v>132.63933789999999</v>
      </c>
      <c r="I33" s="69">
        <f t="shared" si="5"/>
        <v>8.5092857808777804</v>
      </c>
      <c r="J33" s="17">
        <f t="shared" si="6"/>
        <v>6.663498005302035</v>
      </c>
      <c r="K33" s="17">
        <f t="shared" si="7"/>
        <v>15.172783786179815</v>
      </c>
    </row>
    <row r="34" spans="1:11" s="6" customFormat="1">
      <c r="A34" s="12">
        <v>6</v>
      </c>
      <c r="B34" s="35" t="s">
        <v>43</v>
      </c>
      <c r="C34" s="44">
        <v>0.82687274455464443</v>
      </c>
      <c r="D34" s="44">
        <v>0.5474</v>
      </c>
      <c r="E34" s="14">
        <v>2669.3094999999998</v>
      </c>
      <c r="F34" s="14">
        <f>+'[2]FCVC (for FPPPA)'!DU30</f>
        <v>296.25000010000002</v>
      </c>
      <c r="G34" s="14">
        <f>+'[2]FCVC (for FPPPA)'!DV30</f>
        <v>1357.8955137999999</v>
      </c>
      <c r="H34" s="14">
        <f t="shared" si="4"/>
        <v>1654.1455139</v>
      </c>
      <c r="I34" s="69">
        <f t="shared" si="5"/>
        <v>1.1098375819664226</v>
      </c>
      <c r="J34" s="17">
        <f t="shared" si="6"/>
        <v>5.08706657583169</v>
      </c>
      <c r="K34" s="17">
        <f t="shared" si="7"/>
        <v>6.1969041577981123</v>
      </c>
    </row>
    <row r="35" spans="1:11" s="6" customFormat="1">
      <c r="A35" s="12">
        <v>7</v>
      </c>
      <c r="B35" s="35" t="s">
        <v>44</v>
      </c>
      <c r="C35" s="44">
        <v>0.76861981443699601</v>
      </c>
      <c r="D35" s="44">
        <v>0.64439999999999997</v>
      </c>
      <c r="E35" s="14">
        <v>2660.4413159999999</v>
      </c>
      <c r="F35" s="14">
        <f>+'[2]FCVC (for FPPPA)'!DU31</f>
        <v>462.75434150000001</v>
      </c>
      <c r="G35" s="14">
        <f>+'[2]FCVC (for FPPPA)'!DV31</f>
        <v>965.45659569999998</v>
      </c>
      <c r="H35" s="14">
        <f t="shared" si="4"/>
        <v>1428.2109372</v>
      </c>
      <c r="I35" s="69">
        <f t="shared" si="5"/>
        <v>1.739389396477107</v>
      </c>
      <c r="J35" s="17">
        <f t="shared" si="6"/>
        <v>3.6289340038951643</v>
      </c>
      <c r="K35" s="17">
        <f t="shared" si="7"/>
        <v>5.3683234003722715</v>
      </c>
    </row>
    <row r="36" spans="1:11" s="6" customFormat="1">
      <c r="A36" s="12">
        <v>8</v>
      </c>
      <c r="B36" s="35" t="s">
        <v>45</v>
      </c>
      <c r="C36" s="44">
        <v>0.87593852521690097</v>
      </c>
      <c r="D36" s="44">
        <v>0.19389999999999999</v>
      </c>
      <c r="E36" s="14">
        <v>657.34100000000001</v>
      </c>
      <c r="F36" s="14">
        <f>+'[2]FCVC (for FPPPA)'!DU32</f>
        <v>134.94</v>
      </c>
      <c r="G36" s="14">
        <f>+'[2]FCVC (for FPPPA)'!DV32</f>
        <v>804.20250257681005</v>
      </c>
      <c r="H36" s="14">
        <f t="shared" si="4"/>
        <v>939.1425025768101</v>
      </c>
      <c r="I36" s="69">
        <f t="shared" si="5"/>
        <v>2.0528158140143398</v>
      </c>
      <c r="J36" s="17">
        <f t="shared" si="6"/>
        <v>12.234175299833876</v>
      </c>
      <c r="K36" s="17">
        <f t="shared" si="7"/>
        <v>14.286991113848215</v>
      </c>
    </row>
    <row r="37" spans="1:11" s="6" customFormat="1">
      <c r="A37" s="12">
        <v>9</v>
      </c>
      <c r="B37" s="25" t="s">
        <v>46</v>
      </c>
      <c r="C37" s="44">
        <v>0.89255224708429204</v>
      </c>
      <c r="D37" s="44">
        <v>0.35730000000000001</v>
      </c>
      <c r="E37" s="14">
        <v>3598.1424950000001</v>
      </c>
      <c r="F37" s="14">
        <f>+'[2]FCVC (for FPPPA)'!DU33</f>
        <v>524.85999960000004</v>
      </c>
      <c r="G37" s="14">
        <f>+'[2]FCVC (for FPPPA)'!DV33</f>
        <v>2333.8564613222816</v>
      </c>
      <c r="H37" s="14">
        <f t="shared" si="4"/>
        <v>2858.7164609222818</v>
      </c>
      <c r="I37" s="69">
        <f t="shared" si="5"/>
        <v>1.4586970925396883</v>
      </c>
      <c r="J37" s="17">
        <f t="shared" si="6"/>
        <v>6.4862813648025952</v>
      </c>
      <c r="K37" s="17">
        <f t="shared" si="7"/>
        <v>7.9449784573422839</v>
      </c>
    </row>
    <row r="38" spans="1:11" s="6" customFormat="1">
      <c r="A38" s="12">
        <v>10</v>
      </c>
      <c r="B38" s="35" t="s">
        <v>47</v>
      </c>
      <c r="C38" s="44">
        <v>0.90190350745145265</v>
      </c>
      <c r="D38" s="44">
        <v>0.61329999999999996</v>
      </c>
      <c r="E38" s="14">
        <v>2451.2829999999999</v>
      </c>
      <c r="F38" s="14">
        <f>+'[2]FCVC (for FPPPA)'!DU35</f>
        <v>641.6700002</v>
      </c>
      <c r="G38" s="14">
        <f>+'[2]FCVC (for FPPPA)'!DV35</f>
        <v>1006.7508314664555</v>
      </c>
      <c r="H38" s="14">
        <f t="shared" si="4"/>
        <v>1648.4208316664553</v>
      </c>
      <c r="I38" s="69">
        <f t="shared" si="5"/>
        <v>2.6176904102871843</v>
      </c>
      <c r="J38" s="17">
        <f t="shared" si="6"/>
        <v>4.1070363212507717</v>
      </c>
      <c r="K38" s="17">
        <f t="shared" si="7"/>
        <v>6.724726731537956</v>
      </c>
    </row>
    <row r="39" spans="1:11" s="6" customFormat="1">
      <c r="A39" s="12">
        <v>11</v>
      </c>
      <c r="B39" s="35" t="s">
        <v>48</v>
      </c>
      <c r="C39" s="44">
        <v>0.46007085227876082</v>
      </c>
      <c r="D39" s="44">
        <v>0.28860000000000002</v>
      </c>
      <c r="E39" s="14">
        <v>479.63022799999999</v>
      </c>
      <c r="F39" s="14">
        <f>+'[2]FCVC (for FPPPA)'!DU36</f>
        <v>151.29863570000001</v>
      </c>
      <c r="G39" s="14">
        <f>+'[2]FCVC (for FPPPA)'!DV36</f>
        <v>192.50718776963822</v>
      </c>
      <c r="H39" s="14">
        <f t="shared" si="4"/>
        <v>343.8058234696382</v>
      </c>
      <c r="I39" s="69">
        <f t="shared" si="5"/>
        <v>3.1544849942193389</v>
      </c>
      <c r="J39" s="17">
        <f t="shared" si="6"/>
        <v>4.0136583670376638</v>
      </c>
      <c r="K39" s="17">
        <f t="shared" si="7"/>
        <v>7.1681433612570027</v>
      </c>
    </row>
    <row r="40" spans="1:11" s="6" customFormat="1">
      <c r="A40" s="12">
        <v>12</v>
      </c>
      <c r="B40" s="35" t="s">
        <v>49</v>
      </c>
      <c r="C40" s="44">
        <v>0.44467751141552514</v>
      </c>
      <c r="D40" s="44">
        <v>0.45050000000000001</v>
      </c>
      <c r="E40" s="14">
        <v>261.20087799999999</v>
      </c>
      <c r="F40" s="14">
        <f>+'[2]FCVC (for FPPPA)'!DU37</f>
        <v>48.024542599999997</v>
      </c>
      <c r="G40" s="14">
        <f>+'[2]FCVC (for FPPPA)'!DV37</f>
        <v>59.781699642217539</v>
      </c>
      <c r="H40" s="14">
        <f t="shared" si="4"/>
        <v>107.80624224221754</v>
      </c>
      <c r="I40" s="69">
        <f t="shared" si="5"/>
        <v>1.838605710965489</v>
      </c>
      <c r="J40" s="17">
        <f t="shared" si="6"/>
        <v>2.2887250647839528</v>
      </c>
      <c r="K40" s="17">
        <f t="shared" si="7"/>
        <v>4.1273307757494422</v>
      </c>
    </row>
    <row r="41" spans="1:11" s="6" customFormat="1">
      <c r="A41" s="12">
        <v>13</v>
      </c>
      <c r="B41" s="35" t="s">
        <v>50</v>
      </c>
      <c r="C41" s="91" t="s">
        <v>15</v>
      </c>
      <c r="D41" s="92"/>
      <c r="E41" s="14">
        <v>765.41100600000004</v>
      </c>
      <c r="F41" s="14">
        <f>+'[2]FCVC (for FPPPA)'!DU38</f>
        <v>32.710000399999998</v>
      </c>
      <c r="G41" s="68">
        <f>+'[2]FCVC (for FPPPA)'!DV38</f>
        <v>0</v>
      </c>
      <c r="H41" s="14">
        <f t="shared" si="4"/>
        <v>32.710000399999998</v>
      </c>
      <c r="I41" s="69">
        <f t="shared" si="5"/>
        <v>0.42735210421053182</v>
      </c>
      <c r="J41" s="69">
        <f t="shared" si="6"/>
        <v>0</v>
      </c>
      <c r="K41" s="17">
        <f t="shared" si="7"/>
        <v>0.42735210421053182</v>
      </c>
    </row>
    <row r="42" spans="1:11" s="6" customFormat="1">
      <c r="A42" s="12">
        <v>14</v>
      </c>
      <c r="B42" s="35" t="s">
        <v>51</v>
      </c>
      <c r="C42" s="91" t="s">
        <v>15</v>
      </c>
      <c r="D42" s="92"/>
      <c r="E42" s="14">
        <v>445.104375</v>
      </c>
      <c r="F42" s="14">
        <f>+'[2]FCVC (for FPPPA)'!DU39</f>
        <v>80.270000100000004</v>
      </c>
      <c r="G42" s="68">
        <v>0</v>
      </c>
      <c r="H42" s="14">
        <f t="shared" si="4"/>
        <v>80.270000100000004</v>
      </c>
      <c r="I42" s="69">
        <f t="shared" si="5"/>
        <v>1.8033972391307096</v>
      </c>
      <c r="J42" s="69">
        <f t="shared" si="6"/>
        <v>0</v>
      </c>
      <c r="K42" s="17">
        <f t="shared" si="7"/>
        <v>1.8033972391307096</v>
      </c>
    </row>
    <row r="43" spans="1:11" s="6" customFormat="1">
      <c r="A43" s="12">
        <v>15</v>
      </c>
      <c r="B43" s="35" t="s">
        <v>52</v>
      </c>
      <c r="C43" s="44">
        <v>0.95762053303437067</v>
      </c>
      <c r="D43" s="46">
        <v>0.16800000000000001</v>
      </c>
      <c r="E43" s="14">
        <v>538.46299999999997</v>
      </c>
      <c r="F43" s="14">
        <f>+'[2]FCVC (for FPPPA)'!DU40</f>
        <v>142.95554250000001</v>
      </c>
      <c r="G43" s="14">
        <f>+'[2]FCVC (for FPPPA)'!DV40</f>
        <v>169.51344359999999</v>
      </c>
      <c r="H43" s="14">
        <f t="shared" si="4"/>
        <v>312.4689861</v>
      </c>
      <c r="I43" s="69">
        <f t="shared" si="5"/>
        <v>2.6548814403218053</v>
      </c>
      <c r="J43" s="17">
        <f t="shared" si="6"/>
        <v>3.148098264876138</v>
      </c>
      <c r="K43" s="17">
        <f t="shared" si="7"/>
        <v>5.8029797051979433</v>
      </c>
    </row>
    <row r="44" spans="1:11" s="6" customFormat="1">
      <c r="A44" s="12">
        <v>16</v>
      </c>
      <c r="B44" s="25" t="s">
        <v>102</v>
      </c>
      <c r="C44" s="44">
        <v>0.12836135908881022</v>
      </c>
      <c r="D44" s="46">
        <v>0.124</v>
      </c>
      <c r="E44" s="14">
        <v>485.93258700000001</v>
      </c>
      <c r="F44" s="14"/>
      <c r="G44" s="14"/>
      <c r="H44" s="14"/>
      <c r="I44" s="69"/>
      <c r="J44" s="17"/>
      <c r="K44" s="17"/>
    </row>
    <row r="45" spans="1:11" s="6" customFormat="1">
      <c r="A45" s="80">
        <v>17</v>
      </c>
      <c r="B45" s="81" t="s">
        <v>114</v>
      </c>
      <c r="D45" s="82">
        <v>0.16270000000000001</v>
      </c>
      <c r="E45" s="83">
        <v>505.72134799999998</v>
      </c>
      <c r="F45" s="14">
        <f>+'[2]FCVC (for FPPPA)'!DU50</f>
        <v>112.1816651</v>
      </c>
      <c r="G45" s="14">
        <f>+'[2]FCVC (for FPPPA)'!DV50</f>
        <v>111.0107623</v>
      </c>
      <c r="H45" s="14">
        <f t="shared" si="4"/>
        <v>223.19242739999999</v>
      </c>
      <c r="I45" s="69">
        <f>IF(E44&gt;0,(F45/E44*10),0)</f>
        <v>2.3085849375234431</v>
      </c>
      <c r="J45" s="17">
        <f>IF(E44&gt;0,(G45/E44*10),0)</f>
        <v>2.2844889449655286</v>
      </c>
      <c r="K45" s="17">
        <f t="shared" si="7"/>
        <v>4.5930738824889712</v>
      </c>
    </row>
    <row r="46" spans="1:11" s="6" customFormat="1">
      <c r="A46" s="29"/>
      <c r="B46" s="30" t="s">
        <v>53</v>
      </c>
      <c r="C46" s="31"/>
      <c r="D46" s="31"/>
      <c r="E46" s="39">
        <f>SUM(E29:E45)</f>
        <v>18355.089577999999</v>
      </c>
      <c r="F46" s="39">
        <f>SUM(F29:F45)</f>
        <v>3106.8426242999999</v>
      </c>
      <c r="G46" s="39">
        <f>SUM(G29:G45)</f>
        <v>8327.9924644366256</v>
      </c>
      <c r="H46" s="39">
        <f>SUM(H29:H45)</f>
        <v>11434.835088736623</v>
      </c>
      <c r="I46" s="33">
        <f t="shared" si="5"/>
        <v>1.6926327769186111</v>
      </c>
      <c r="J46" s="33">
        <f t="shared" si="6"/>
        <v>4.537157080627038</v>
      </c>
      <c r="K46" s="33">
        <f>IF(E46&gt;0,(H46/E46*10),0)</f>
        <v>6.229789857545649</v>
      </c>
    </row>
    <row r="47" spans="1:11" s="6" customFormat="1">
      <c r="A47" s="20" t="s">
        <v>54</v>
      </c>
      <c r="B47" s="34" t="s">
        <v>55</v>
      </c>
      <c r="C47" s="20"/>
      <c r="D47" s="20"/>
      <c r="E47" s="14"/>
      <c r="F47" s="14"/>
      <c r="G47" s="14"/>
      <c r="H47" s="14"/>
      <c r="I47" s="14"/>
      <c r="J47" s="14"/>
      <c r="K47" s="14"/>
    </row>
    <row r="48" spans="1:11" s="6" customFormat="1">
      <c r="A48" s="12">
        <v>1</v>
      </c>
      <c r="B48" s="25" t="s">
        <v>56</v>
      </c>
      <c r="C48" s="40">
        <v>0.62</v>
      </c>
      <c r="D48" s="40">
        <v>3.1399999999999997E-2</v>
      </c>
      <c r="E48" s="14">
        <v>41.794665000000002</v>
      </c>
      <c r="F48" s="14">
        <f>+'[2]FCVC (for FPPPA)'!DU43</f>
        <v>38.213800200000001</v>
      </c>
      <c r="G48" s="14">
        <f>+'[2]FCVC (for FPPPA)'!DV43</f>
        <v>17.772030399999998</v>
      </c>
      <c r="H48" s="14">
        <f t="shared" ref="H48:H55" si="8">+F48+G48</f>
        <v>55.9858306</v>
      </c>
      <c r="I48" s="69">
        <f t="shared" ref="I48:I56" si="9">IF(E48&gt;0,(F48/E48*10),0)</f>
        <v>9.1432244282852846</v>
      </c>
      <c r="J48" s="17">
        <f t="shared" ref="J48:J56" si="10">IF(E48&gt;0,(G48/E48*10),0)</f>
        <v>4.2522246320194217</v>
      </c>
      <c r="K48" s="17">
        <f t="shared" ref="K48:K55" si="11">+I48+J48</f>
        <v>13.395449060304706</v>
      </c>
    </row>
    <row r="49" spans="1:11" s="6" customFormat="1">
      <c r="A49" s="12">
        <v>2</v>
      </c>
      <c r="B49" s="25" t="s">
        <v>57</v>
      </c>
      <c r="C49" s="40">
        <v>0.91</v>
      </c>
      <c r="D49" s="40">
        <v>0.27979999999999999</v>
      </c>
      <c r="E49" s="14">
        <v>561.509995</v>
      </c>
      <c r="F49" s="14">
        <f>+'[2]FCVC (for FPPPA)'!DU44</f>
        <v>182.8711533</v>
      </c>
      <c r="G49" s="14">
        <f>+'[2]FCVC (for FPPPA)'!DV44</f>
        <v>218.6288792</v>
      </c>
      <c r="H49" s="14">
        <f t="shared" si="8"/>
        <v>401.50003249999997</v>
      </c>
      <c r="I49" s="69">
        <f t="shared" si="9"/>
        <v>3.2567746777152209</v>
      </c>
      <c r="J49" s="17">
        <f t="shared" si="10"/>
        <v>3.893588380381368</v>
      </c>
      <c r="K49" s="17">
        <f t="shared" si="11"/>
        <v>7.1503630580965893</v>
      </c>
    </row>
    <row r="50" spans="1:11" s="6" customFormat="1">
      <c r="A50" s="12">
        <v>3</v>
      </c>
      <c r="B50" s="25" t="s">
        <v>58</v>
      </c>
      <c r="C50" s="40"/>
      <c r="D50" s="40" t="s">
        <v>62</v>
      </c>
      <c r="E50" s="14">
        <v>12.935</v>
      </c>
      <c r="F50" s="14"/>
      <c r="G50" s="14"/>
      <c r="H50" s="14"/>
      <c r="I50" s="69"/>
      <c r="J50" s="17"/>
      <c r="K50" s="17"/>
    </row>
    <row r="51" spans="1:11" s="6" customFormat="1">
      <c r="A51" s="12">
        <v>4</v>
      </c>
      <c r="B51" s="25" t="s">
        <v>59</v>
      </c>
      <c r="C51" s="40">
        <v>0.77</v>
      </c>
      <c r="D51" s="40">
        <v>0.72</v>
      </c>
      <c r="E51" s="14">
        <v>1423.06078</v>
      </c>
      <c r="F51" s="14">
        <f>+'[2]FCVC (for FPPPA)'!DU46</f>
        <v>147.52834540000001</v>
      </c>
      <c r="G51" s="14">
        <f>+'[2]FCVC (for FPPPA)'!DV46</f>
        <v>212.81583180000001</v>
      </c>
      <c r="H51" s="14">
        <f t="shared" si="8"/>
        <v>360.34417719999999</v>
      </c>
      <c r="I51" s="69">
        <f t="shared" si="9"/>
        <v>1.0366974304498786</v>
      </c>
      <c r="J51" s="17">
        <f t="shared" si="10"/>
        <v>1.4954795662346902</v>
      </c>
      <c r="K51" s="17">
        <f t="shared" si="11"/>
        <v>2.5321769966845689</v>
      </c>
    </row>
    <row r="52" spans="1:11" s="6" customFormat="1">
      <c r="A52" s="12">
        <v>5</v>
      </c>
      <c r="B52" s="25" t="s">
        <v>60</v>
      </c>
      <c r="C52" s="40">
        <v>0.49</v>
      </c>
      <c r="D52" s="40">
        <v>0.27979999999999999</v>
      </c>
      <c r="E52" s="14">
        <v>546.8175</v>
      </c>
      <c r="F52" s="14">
        <f>+'[2]FCVC (for FPPPA)'!DU47</f>
        <v>105.7609708</v>
      </c>
      <c r="G52" s="14">
        <f>+'[2]FCVC (for FPPPA)'!DV47</f>
        <v>106.8901176</v>
      </c>
      <c r="H52" s="14">
        <f t="shared" si="8"/>
        <v>212.65108839999999</v>
      </c>
      <c r="I52" s="69">
        <f t="shared" si="9"/>
        <v>1.9341182533477805</v>
      </c>
      <c r="J52" s="17">
        <f t="shared" si="10"/>
        <v>1.9547676802589529</v>
      </c>
      <c r="K52" s="17">
        <f t="shared" si="11"/>
        <v>3.8888859336067334</v>
      </c>
    </row>
    <row r="53" spans="1:11" s="6" customFormat="1">
      <c r="A53" s="12">
        <v>6</v>
      </c>
      <c r="B53" s="25" t="s">
        <v>61</v>
      </c>
      <c r="C53" s="93">
        <v>0.34599999999999997</v>
      </c>
      <c r="D53" s="94"/>
      <c r="E53" s="14">
        <v>123.179725</v>
      </c>
      <c r="F53" s="14">
        <f>+'[2]FCVC (for FPPPA)'!DU48</f>
        <v>3.0522266999999998</v>
      </c>
      <c r="G53" s="14">
        <f>+'[2]FCVC (for FPPPA)'!DV48</f>
        <v>16.248728799999999</v>
      </c>
      <c r="H53" s="14">
        <f t="shared" si="8"/>
        <v>19.300955499999997</v>
      </c>
      <c r="I53" s="69">
        <f t="shared" si="9"/>
        <v>0.24778645186941273</v>
      </c>
      <c r="J53" s="17">
        <f t="shared" si="10"/>
        <v>1.3191074099248068</v>
      </c>
      <c r="K53" s="17">
        <f t="shared" si="11"/>
        <v>1.5668938617942194</v>
      </c>
    </row>
    <row r="54" spans="1:11" s="6" customFormat="1">
      <c r="A54" s="12">
        <v>7</v>
      </c>
      <c r="B54" s="25" t="s">
        <v>63</v>
      </c>
      <c r="C54" s="40">
        <v>0.84</v>
      </c>
      <c r="D54" s="40">
        <v>0.8</v>
      </c>
      <c r="E54" s="14">
        <v>1529.8116</v>
      </c>
      <c r="F54" s="14">
        <f>+'[2]FCVC (for FPPPA)'!DU49</f>
        <v>253.847725</v>
      </c>
      <c r="G54" s="14">
        <f>+'[2]FCVC (for FPPPA)'!DV49</f>
        <v>232.5290363</v>
      </c>
      <c r="H54" s="14">
        <f t="shared" si="8"/>
        <v>486.3767613</v>
      </c>
      <c r="I54" s="69">
        <f t="shared" si="9"/>
        <v>1.659339784062299</v>
      </c>
      <c r="J54" s="17">
        <f t="shared" si="10"/>
        <v>1.5199847896303047</v>
      </c>
      <c r="K54" s="17">
        <f t="shared" si="11"/>
        <v>3.1793245736926039</v>
      </c>
    </row>
    <row r="55" spans="1:11" s="6" customFormat="1">
      <c r="A55" s="12">
        <v>8</v>
      </c>
      <c r="B55" s="42" t="s">
        <v>64</v>
      </c>
      <c r="C55" s="43">
        <v>0.79</v>
      </c>
      <c r="D55" s="43">
        <v>8.4900000000000003E-2</v>
      </c>
      <c r="E55" s="14">
        <v>522.26089999999999</v>
      </c>
      <c r="F55" s="14">
        <f>+'[2]FCVC (for FPPPA)'!DU60</f>
        <v>306.17971799999998</v>
      </c>
      <c r="G55" s="14">
        <f>+'[2]FCVC (for FPPPA)'!DV60</f>
        <v>309.75420630000002</v>
      </c>
      <c r="H55" s="14">
        <f t="shared" si="8"/>
        <v>615.93392429999994</v>
      </c>
      <c r="I55" s="69">
        <f t="shared" si="9"/>
        <v>5.8625816713447243</v>
      </c>
      <c r="J55" s="17">
        <f t="shared" si="10"/>
        <v>5.9310242505230626</v>
      </c>
      <c r="K55" s="17">
        <f t="shared" si="11"/>
        <v>11.793605921867787</v>
      </c>
    </row>
    <row r="56" spans="1:11" s="6" customFormat="1">
      <c r="A56" s="29"/>
      <c r="B56" s="30" t="s">
        <v>66</v>
      </c>
      <c r="C56" s="31"/>
      <c r="D56" s="31"/>
      <c r="E56" s="39">
        <f>SUM(E48:E55)</f>
        <v>4761.3701650000003</v>
      </c>
      <c r="F56" s="39">
        <f>SUM(F48:F55)</f>
        <v>1037.4539393999999</v>
      </c>
      <c r="G56" s="39">
        <f>SUM(G48:G55)</f>
        <v>1114.6388304</v>
      </c>
      <c r="H56" s="39">
        <f>SUM(H48:H55)</f>
        <v>2152.0927698</v>
      </c>
      <c r="I56" s="33">
        <f t="shared" si="9"/>
        <v>2.1788978874739513</v>
      </c>
      <c r="J56" s="33">
        <f t="shared" si="10"/>
        <v>2.3410043575135475</v>
      </c>
      <c r="K56" s="33">
        <f>IF(E56&gt;0,(H56/E56*10),0)</f>
        <v>4.5199022449874988</v>
      </c>
    </row>
    <row r="57" spans="1:11" s="6" customFormat="1">
      <c r="A57" s="20" t="s">
        <v>67</v>
      </c>
      <c r="B57" s="34" t="s">
        <v>68</v>
      </c>
      <c r="C57" s="20"/>
      <c r="D57" s="20"/>
      <c r="E57" s="14"/>
      <c r="F57" s="14"/>
      <c r="G57" s="14"/>
      <c r="H57" s="14"/>
      <c r="I57" s="14"/>
      <c r="J57" s="14"/>
      <c r="K57" s="14"/>
    </row>
    <row r="58" spans="1:11" s="6" customFormat="1">
      <c r="A58" s="12">
        <v>1</v>
      </c>
      <c r="B58" s="13" t="s">
        <v>115</v>
      </c>
      <c r="C58" s="44">
        <v>0.9259047899139099</v>
      </c>
      <c r="D58" s="44">
        <v>0.86990000000000001</v>
      </c>
      <c r="E58" s="14">
        <v>8369.1583100000007</v>
      </c>
      <c r="F58" s="14">
        <f>+'[2]FCVC (for FPPPA)'!DU42</f>
        <v>286.78769060000002</v>
      </c>
      <c r="G58" s="14">
        <f>+'[2]FCVC (for FPPPA)'!DV42</f>
        <v>152.3717245</v>
      </c>
      <c r="H58" s="14">
        <f>+F58+G58</f>
        <v>439.15941510000005</v>
      </c>
      <c r="I58" s="69">
        <f>IF(E58&gt;0,(F58/E58*10),0)</f>
        <v>0.34267208239725599</v>
      </c>
      <c r="J58" s="17">
        <f>IF(E58&gt;0,(G58/E58*10),0)</f>
        <v>0.1820633794415582</v>
      </c>
      <c r="K58" s="17">
        <f>+I58+J58</f>
        <v>0.52473546183881425</v>
      </c>
    </row>
    <row r="59" spans="1:11" s="28" customFormat="1">
      <c r="A59" s="12">
        <v>2</v>
      </c>
      <c r="B59" s="13" t="s">
        <v>116</v>
      </c>
      <c r="C59" s="44">
        <v>0.61325030587899543</v>
      </c>
      <c r="D59" s="44">
        <v>0.97460000000000002</v>
      </c>
      <c r="E59" s="14">
        <v>2682.660367</v>
      </c>
      <c r="F59" s="14">
        <f>+'[2]FCVC (for FPPPA)'!DU56</f>
        <v>1047.0457871000001</v>
      </c>
      <c r="G59" s="14">
        <f>+'[2]FCVC (for FPPPA)'!DV56</f>
        <v>3067.7536556999999</v>
      </c>
      <c r="H59" s="14">
        <f>+F59+G59</f>
        <v>4114.7994428000002</v>
      </c>
      <c r="I59" s="69">
        <f>IF(E59&gt;0,(F59/E59*10),0)</f>
        <v>3.903012844935358</v>
      </c>
      <c r="J59" s="17">
        <f>IF(E59&gt;0,(G59/E59*10),0)</f>
        <v>11.435490282098762</v>
      </c>
      <c r="K59" s="17">
        <f>+I59+J59</f>
        <v>15.338503127034119</v>
      </c>
    </row>
    <row r="60" spans="1:11" s="28" customFormat="1">
      <c r="A60" s="12">
        <v>3</v>
      </c>
      <c r="B60" s="13" t="s">
        <v>72</v>
      </c>
      <c r="C60" s="44">
        <v>0.80185639954337895</v>
      </c>
      <c r="D60" s="44">
        <v>0.72270000000000001</v>
      </c>
      <c r="E60" s="14">
        <v>1269.656913</v>
      </c>
      <c r="F60" s="14">
        <f>+'[2]FCVC (for FPPPA)'!DU57</f>
        <v>196.758805</v>
      </c>
      <c r="G60" s="14">
        <f>+'[2]FCVC (for FPPPA)'!DV57</f>
        <v>113.2365211</v>
      </c>
      <c r="H60" s="14">
        <f>+F60+G60</f>
        <v>309.9953261</v>
      </c>
      <c r="I60" s="69">
        <f>IF(E60&gt;0,(F60/E60*10),0)</f>
        <v>1.5497005764737644</v>
      </c>
      <c r="J60" s="17">
        <f>IF(E60&gt;0,(G60/E60*10),0)</f>
        <v>0.89186708582903607</v>
      </c>
      <c r="K60" s="17">
        <f>+I60+J60</f>
        <v>2.4415676623028002</v>
      </c>
    </row>
    <row r="61" spans="1:11" s="28" customFormat="1">
      <c r="A61" s="12">
        <v>4</v>
      </c>
      <c r="B61" s="13" t="s">
        <v>69</v>
      </c>
      <c r="C61" s="44"/>
      <c r="D61" s="44">
        <v>0.49380000000000002</v>
      </c>
      <c r="E61" s="14">
        <v>4325.9512789999999</v>
      </c>
      <c r="F61" s="14"/>
      <c r="G61" s="14"/>
      <c r="H61" s="14"/>
      <c r="I61" s="69"/>
      <c r="J61" s="17"/>
      <c r="K61" s="17"/>
    </row>
    <row r="62" spans="1:11" s="28" customFormat="1">
      <c r="A62" s="12">
        <v>5</v>
      </c>
      <c r="B62" s="13" t="s">
        <v>73</v>
      </c>
      <c r="C62" s="44">
        <v>0.80139868737272169</v>
      </c>
      <c r="D62" s="44">
        <v>0.73719999999999997</v>
      </c>
      <c r="E62" s="14">
        <v>11705.133906999999</v>
      </c>
      <c r="F62" s="14">
        <f>+'[2]FCVC (for FPPPA)'!DU58</f>
        <v>1139.9107730000001</v>
      </c>
      <c r="G62" s="14">
        <f>+'[2]FCVC (for FPPPA)'!DV58</f>
        <v>2216.1417729</v>
      </c>
      <c r="H62" s="14">
        <f>+F62+G62</f>
        <v>3356.0525459</v>
      </c>
      <c r="I62" s="69">
        <f>IF(E62&gt;0,(F62/E62*10),0)</f>
        <v>0.97385538863276166</v>
      </c>
      <c r="J62" s="17">
        <f>IF(E62&gt;0,(G62/E62*10),0)</f>
        <v>1.8933074926846285</v>
      </c>
      <c r="K62" s="17">
        <f>+I62+J62</f>
        <v>2.8671628813173902</v>
      </c>
    </row>
    <row r="63" spans="1:11" s="28" customFormat="1">
      <c r="A63" s="29"/>
      <c r="B63" s="30" t="s">
        <v>74</v>
      </c>
      <c r="C63" s="31"/>
      <c r="D63" s="31"/>
      <c r="E63" s="39">
        <f>SUM(E58:E62)</f>
        <v>28352.560776000002</v>
      </c>
      <c r="F63" s="39">
        <f>SUM(F58:F62)</f>
        <v>2670.5030557</v>
      </c>
      <c r="G63" s="39">
        <f>SUM(G58:G62)</f>
        <v>5549.5036741999993</v>
      </c>
      <c r="H63" s="39">
        <f>SUM(H58:H62)</f>
        <v>8220.0067299000002</v>
      </c>
      <c r="I63" s="33">
        <f>IF(E63&gt;0,(F63/E63*10),0)</f>
        <v>0.94189130808972243</v>
      </c>
      <c r="J63" s="33">
        <f>IF(E63&gt;0,(G63/E63*10),0)</f>
        <v>1.9573200876083008</v>
      </c>
      <c r="K63" s="33">
        <f>IF(E63&gt;0,(H63/E63*10),0)</f>
        <v>2.8992113956980239</v>
      </c>
    </row>
    <row r="64" spans="1:11" s="28" customFormat="1">
      <c r="A64" s="20" t="s">
        <v>75</v>
      </c>
      <c r="B64" s="34" t="s">
        <v>76</v>
      </c>
      <c r="C64" s="20"/>
      <c r="D64" s="20"/>
      <c r="E64" s="47"/>
      <c r="F64" s="47"/>
      <c r="G64" s="47"/>
      <c r="H64" s="47"/>
      <c r="I64" s="47"/>
      <c r="J64" s="47"/>
      <c r="K64" s="47"/>
    </row>
    <row r="65" spans="1:11" s="28" customFormat="1">
      <c r="A65" s="12">
        <v>1</v>
      </c>
      <c r="B65" s="13" t="s">
        <v>77</v>
      </c>
      <c r="C65" s="91" t="s">
        <v>62</v>
      </c>
      <c r="D65" s="92"/>
      <c r="E65" s="14">
        <v>1743.273735</v>
      </c>
      <c r="F65" s="68">
        <v>0</v>
      </c>
      <c r="G65" s="14">
        <v>2974.2681737099997</v>
      </c>
      <c r="H65" s="14">
        <f>+F65+G65</f>
        <v>2974.2681737099997</v>
      </c>
      <c r="I65" s="69">
        <f>IF(E65&gt;0,(F65/E65*10),0)</f>
        <v>0</v>
      </c>
      <c r="J65" s="17">
        <f>IF(E65&gt;0,(G65/E65*10),0)</f>
        <v>17.061394971972085</v>
      </c>
      <c r="K65" s="17">
        <f>+I65+J65</f>
        <v>17.061394971972085</v>
      </c>
    </row>
    <row r="66" spans="1:11" s="6" customFormat="1">
      <c r="A66" s="12">
        <v>2</v>
      </c>
      <c r="B66" s="13" t="s">
        <v>78</v>
      </c>
      <c r="C66" s="91" t="s">
        <v>62</v>
      </c>
      <c r="D66" s="92"/>
      <c r="E66" s="14">
        <v>1</v>
      </c>
      <c r="F66" s="68">
        <v>0</v>
      </c>
      <c r="G66" s="14">
        <v>24.899798084</v>
      </c>
      <c r="H66" s="14">
        <f>+F66+G66</f>
        <v>24.899798084</v>
      </c>
      <c r="I66" s="69">
        <f>IF(E66&gt;0,(F66/E66*10),0)</f>
        <v>0</v>
      </c>
      <c r="J66" s="17">
        <f>IF(E66&gt;0,(G66/E66*10),0)</f>
        <v>248.99798084</v>
      </c>
      <c r="K66" s="17">
        <f>+I66+J66</f>
        <v>248.99798084</v>
      </c>
    </row>
    <row r="67" spans="1:11" s="6" customFormat="1">
      <c r="A67" s="29"/>
      <c r="B67" s="30" t="s">
        <v>79</v>
      </c>
      <c r="C67" s="31"/>
      <c r="D67" s="31"/>
      <c r="E67" s="48">
        <f>E65+E66</f>
        <v>1744.273735</v>
      </c>
      <c r="F67" s="73">
        <f>F65+F66</f>
        <v>0</v>
      </c>
      <c r="G67" s="48">
        <f>G65+G66</f>
        <v>2999.1679717939996</v>
      </c>
      <c r="H67" s="48">
        <f>H65+H66</f>
        <v>2999.1679717939996</v>
      </c>
      <c r="I67" s="74">
        <f>IF(E67&gt;0,(F67/E67*10),0)</f>
        <v>0</v>
      </c>
      <c r="J67" s="33">
        <f>IF(E67&gt;0,(G67/E67*10),0)</f>
        <v>17.19436526282384</v>
      </c>
      <c r="K67" s="33">
        <f>IF(E67&gt;0,(H67/E67*10),0)</f>
        <v>17.19436526282384</v>
      </c>
    </row>
    <row r="68" spans="1:11" s="6" customFormat="1">
      <c r="A68" s="18"/>
      <c r="B68" s="19"/>
      <c r="C68" s="20"/>
      <c r="D68" s="20"/>
      <c r="E68" s="51"/>
      <c r="F68" s="51"/>
      <c r="G68" s="51"/>
      <c r="H68" s="51"/>
      <c r="I68" s="51"/>
      <c r="J68" s="51"/>
      <c r="K68" s="51"/>
    </row>
    <row r="69" spans="1:11" s="6" customFormat="1">
      <c r="A69" s="52" t="s">
        <v>80</v>
      </c>
      <c r="B69" s="34" t="s">
        <v>81</v>
      </c>
      <c r="C69" s="20"/>
      <c r="D69" s="20"/>
      <c r="E69" s="51"/>
      <c r="F69" s="51"/>
      <c r="G69" s="51"/>
      <c r="H69" s="51"/>
      <c r="I69" s="51"/>
      <c r="J69" s="51"/>
      <c r="K69" s="51"/>
    </row>
    <row r="70" spans="1:11" s="6" customFormat="1">
      <c r="A70" s="53">
        <v>1</v>
      </c>
      <c r="B70" s="13" t="s">
        <v>82</v>
      </c>
      <c r="C70" s="91" t="s">
        <v>62</v>
      </c>
      <c r="D70" s="92"/>
      <c r="E70" s="14">
        <v>3353</v>
      </c>
      <c r="F70" s="68">
        <f>+'[2]FCVC (for FPPPA)'!DU62</f>
        <v>0</v>
      </c>
      <c r="G70" s="14">
        <f>+'[2]FCVC (for FPPPA)'!DV62</f>
        <v>1556.587181012</v>
      </c>
      <c r="H70" s="14">
        <f>+F70+G70</f>
        <v>1556.587181012</v>
      </c>
      <c r="I70" s="69">
        <f>IF(E70&gt;0,(F70/E70*10),0)</f>
        <v>0</v>
      </c>
      <c r="J70" s="17">
        <f>IF(E70&gt;0,(G70/E70*10),0)</f>
        <v>4.6423715508857741</v>
      </c>
      <c r="K70" s="17">
        <f>+I70+J70</f>
        <v>4.6423715508857741</v>
      </c>
    </row>
    <row r="71" spans="1:11" s="6" customFormat="1">
      <c r="A71" s="54"/>
      <c r="B71" s="30" t="s">
        <v>83</v>
      </c>
      <c r="C71" s="31"/>
      <c r="D71" s="31"/>
      <c r="E71" s="48">
        <f>SUM(E70)</f>
        <v>3353</v>
      </c>
      <c r="F71" s="73">
        <f>SUM(F70)</f>
        <v>0</v>
      </c>
      <c r="G71" s="48">
        <f>SUM(G70)</f>
        <v>1556.587181012</v>
      </c>
      <c r="H71" s="48">
        <f>SUM(H70)</f>
        <v>1556.587181012</v>
      </c>
      <c r="I71" s="74">
        <f>IF(E71&gt;0,(F71/E71*10),0)</f>
        <v>0</v>
      </c>
      <c r="J71" s="33">
        <f>IF(E71&gt;0,(G71/E71*10),0)</f>
        <v>4.6423715508857741</v>
      </c>
      <c r="K71" s="33">
        <f>IF(E71&gt;0,(H71/E71*10),0)</f>
        <v>4.6423715508857741</v>
      </c>
    </row>
    <row r="72" spans="1:11" s="6" customFormat="1">
      <c r="A72" s="53"/>
      <c r="B72" s="19"/>
      <c r="C72" s="20"/>
      <c r="D72" s="20"/>
      <c r="E72" s="51"/>
      <c r="F72" s="51"/>
      <c r="G72" s="51"/>
      <c r="H72" s="51"/>
      <c r="I72" s="51"/>
      <c r="J72" s="51"/>
      <c r="K72" s="51"/>
    </row>
    <row r="73" spans="1:11" s="6" customFormat="1">
      <c r="A73" s="20" t="s">
        <v>84</v>
      </c>
      <c r="B73" s="34" t="s">
        <v>85</v>
      </c>
      <c r="C73" s="20"/>
      <c r="D73" s="20"/>
      <c r="E73" s="14"/>
      <c r="F73" s="14"/>
      <c r="G73" s="14"/>
      <c r="H73" s="14"/>
      <c r="I73" s="14"/>
      <c r="J73" s="14"/>
      <c r="K73" s="14"/>
    </row>
    <row r="74" spans="1:11" s="6" customFormat="1">
      <c r="A74" s="12">
        <v>1</v>
      </c>
      <c r="B74" s="55" t="s">
        <v>86</v>
      </c>
      <c r="C74" s="91" t="s">
        <v>15</v>
      </c>
      <c r="D74" s="92"/>
      <c r="E74" s="14">
        <v>8217.6848300000001</v>
      </c>
      <c r="F74" s="68">
        <f>+'[2]FCVC (for FPPPA)'!DU52</f>
        <v>0</v>
      </c>
      <c r="G74" s="14">
        <f>+'[2]FCVC (for FPPPA)'!DV52</f>
        <v>2852.2496440999998</v>
      </c>
      <c r="H74" s="14">
        <f>+F74+G74</f>
        <v>2852.2496440999998</v>
      </c>
      <c r="I74" s="69">
        <f t="shared" ref="I74:I80" si="12">IF(E74&gt;0,(F74/E74*10),0)</f>
        <v>0</v>
      </c>
      <c r="J74" s="17">
        <f t="shared" ref="J74:J80" si="13">IF(E74&gt;0,(G74/E74*10),0)</f>
        <v>3.4708676508101122</v>
      </c>
      <c r="K74" s="17">
        <f>+I74+J74</f>
        <v>3.4708676508101122</v>
      </c>
    </row>
    <row r="75" spans="1:11" s="6" customFormat="1">
      <c r="A75" s="12">
        <v>2</v>
      </c>
      <c r="B75" s="55" t="s">
        <v>87</v>
      </c>
      <c r="C75" s="91" t="s">
        <v>15</v>
      </c>
      <c r="D75" s="92"/>
      <c r="E75" s="14">
        <v>2702.4014339999999</v>
      </c>
      <c r="F75" s="68">
        <f>+'[2]FCVC (for FPPPA)'!DU53</f>
        <v>0</v>
      </c>
      <c r="G75" s="14">
        <f>+'[2]FCVC (for FPPPA)'!DV53</f>
        <v>1993.8360772999999</v>
      </c>
      <c r="H75" s="14">
        <f>+F75+G75</f>
        <v>1993.8360772999999</v>
      </c>
      <c r="I75" s="69">
        <f t="shared" si="12"/>
        <v>0</v>
      </c>
      <c r="J75" s="17">
        <f t="shared" si="13"/>
        <v>7.3780159091641453</v>
      </c>
      <c r="K75" s="17">
        <f>+I75+J75</f>
        <v>7.3780159091641453</v>
      </c>
    </row>
    <row r="76" spans="1:11" s="6" customFormat="1">
      <c r="A76" s="12">
        <v>3</v>
      </c>
      <c r="B76" s="55" t="s">
        <v>88</v>
      </c>
      <c r="C76" s="91" t="s">
        <v>15</v>
      </c>
      <c r="D76" s="92"/>
      <c r="E76" s="14">
        <v>87.149451999999997</v>
      </c>
      <c r="F76" s="68">
        <f>+'[2]FCVC (for FPPPA)'!DU54</f>
        <v>0</v>
      </c>
      <c r="G76" s="14">
        <f>+'[2]FCVC (for FPPPA)'!DV54</f>
        <v>29.442667176999997</v>
      </c>
      <c r="H76" s="14">
        <f>+F76+G76</f>
        <v>29.442667176999997</v>
      </c>
      <c r="I76" s="69">
        <f t="shared" si="12"/>
        <v>0</v>
      </c>
      <c r="J76" s="17">
        <f t="shared" si="13"/>
        <v>3.3784110515118329</v>
      </c>
      <c r="K76" s="17">
        <f>+I76+J76</f>
        <v>3.3784110515118329</v>
      </c>
    </row>
    <row r="77" spans="1:11" s="6" customFormat="1">
      <c r="A77" s="12">
        <v>4</v>
      </c>
      <c r="B77" s="55" t="s">
        <v>89</v>
      </c>
      <c r="C77" s="91" t="s">
        <v>15</v>
      </c>
      <c r="D77" s="92"/>
      <c r="E77" s="14">
        <v>165.382825</v>
      </c>
      <c r="F77" s="68">
        <f>+'[2]FCVC (for FPPPA)'!DU55</f>
        <v>0</v>
      </c>
      <c r="G77" s="14">
        <f>+'[2]FCVC (for FPPPA)'!DV55</f>
        <v>72.024313875000004</v>
      </c>
      <c r="H77" s="14">
        <f>+F77+G77</f>
        <v>72.024313875000004</v>
      </c>
      <c r="I77" s="69">
        <f t="shared" si="12"/>
        <v>0</v>
      </c>
      <c r="J77" s="17">
        <f t="shared" si="13"/>
        <v>4.3550056588403301</v>
      </c>
      <c r="K77" s="17">
        <f>+I77+J77</f>
        <v>4.3550056588403301</v>
      </c>
    </row>
    <row r="78" spans="1:11" s="6" customFormat="1">
      <c r="A78" s="12">
        <v>5</v>
      </c>
      <c r="B78" s="55" t="s">
        <v>90</v>
      </c>
      <c r="C78" s="91" t="s">
        <v>62</v>
      </c>
      <c r="D78" s="92"/>
      <c r="E78" s="14">
        <v>5.9069180000000001</v>
      </c>
      <c r="F78" s="68">
        <f>+'[2]FCVC (for FPPPA)'!DU51</f>
        <v>0</v>
      </c>
      <c r="G78" s="14">
        <f>+'[2]FCVC (for FPPPA)'!DV51</f>
        <v>6.6614190000000004</v>
      </c>
      <c r="H78" s="14">
        <f>+F78+G78</f>
        <v>6.6614190000000004</v>
      </c>
      <c r="I78" s="69">
        <f t="shared" si="12"/>
        <v>0</v>
      </c>
      <c r="J78" s="17">
        <f t="shared" si="13"/>
        <v>11.27731754529181</v>
      </c>
      <c r="K78" s="17">
        <f>+I78+J78</f>
        <v>11.27731754529181</v>
      </c>
    </row>
    <row r="79" spans="1:11" s="6" customFormat="1">
      <c r="A79" s="29"/>
      <c r="B79" s="30" t="s">
        <v>91</v>
      </c>
      <c r="C79" s="31"/>
      <c r="D79" s="31"/>
      <c r="E79" s="39">
        <f>SUM(E74:E78)</f>
        <v>11178.525459</v>
      </c>
      <c r="F79" s="75">
        <f>SUM(F74:F78)</f>
        <v>0</v>
      </c>
      <c r="G79" s="39">
        <f>SUM(G74:G78)</f>
        <v>4954.2141214519997</v>
      </c>
      <c r="H79" s="39">
        <f>SUM(H74:H78)</f>
        <v>4954.2141214519997</v>
      </c>
      <c r="I79" s="74">
        <f t="shared" si="12"/>
        <v>0</v>
      </c>
      <c r="J79" s="33">
        <f t="shared" si="13"/>
        <v>4.4319030623697211</v>
      </c>
      <c r="K79" s="33">
        <f>IF(E79&gt;0,(H79/E79*10),0)</f>
        <v>4.4319030623697211</v>
      </c>
    </row>
    <row r="80" spans="1:11" s="60" customFormat="1">
      <c r="A80" s="86" t="s">
        <v>92</v>
      </c>
      <c r="B80" s="86"/>
      <c r="C80" s="58"/>
      <c r="D80" s="58"/>
      <c r="E80" s="8">
        <f>+E27+E46+E56+E63+E67+E79+E71</f>
        <v>93682.14403499999</v>
      </c>
      <c r="F80" s="8">
        <f>+F27+F46+F56+F63+F67+F79+F71</f>
        <v>9857.1627469000014</v>
      </c>
      <c r="G80" s="8">
        <f>+G27+G46+G56+G63+G67+G79+G71</f>
        <v>29564.339124298924</v>
      </c>
      <c r="H80" s="8">
        <f>+H27+H46+H56+H63+H67+H79+H71</f>
        <v>39421.501871198925</v>
      </c>
      <c r="I80" s="59">
        <f t="shared" si="12"/>
        <v>1.0521922665665433</v>
      </c>
      <c r="J80" s="59">
        <f t="shared" si="13"/>
        <v>3.1558136749361312</v>
      </c>
      <c r="K80" s="59">
        <f>IF(E80&gt;0,(H80/E80*10),0)</f>
        <v>4.208005941502674</v>
      </c>
    </row>
    <row r="81" spans="1:14" s="60" customFormat="1">
      <c r="A81" s="20" t="s">
        <v>93</v>
      </c>
      <c r="B81" s="34" t="s">
        <v>94</v>
      </c>
      <c r="C81" s="20"/>
      <c r="D81" s="20"/>
      <c r="E81" s="61"/>
      <c r="F81" s="61"/>
      <c r="G81" s="61"/>
      <c r="H81" s="61"/>
      <c r="I81" s="61"/>
      <c r="J81" s="61"/>
      <c r="K81" s="61"/>
    </row>
    <row r="82" spans="1:14" s="6" customFormat="1">
      <c r="A82" s="62">
        <v>1</v>
      </c>
      <c r="B82" s="42" t="s">
        <v>95</v>
      </c>
      <c r="C82" s="91" t="s">
        <v>62</v>
      </c>
      <c r="D82" s="92"/>
      <c r="E82" s="68">
        <f>+'[2]FCVC (for FPPPA)'!DT64</f>
        <v>0</v>
      </c>
      <c r="F82" s="14">
        <f>+'[2]FCVC (for FPPPA)'!DU64</f>
        <v>2061.8715412000001</v>
      </c>
      <c r="G82" s="68">
        <f>+'[2]FCVC (for FPPPA)'!DV64</f>
        <v>0</v>
      </c>
      <c r="H82" s="14">
        <f>+F82+G82</f>
        <v>2061.8715412000001</v>
      </c>
      <c r="I82" s="69"/>
      <c r="J82" s="17"/>
      <c r="K82" s="17"/>
    </row>
    <row r="83" spans="1:14" s="6" customFormat="1">
      <c r="A83" s="62">
        <v>2</v>
      </c>
      <c r="B83" s="42" t="s">
        <v>96</v>
      </c>
      <c r="C83" s="91" t="s">
        <v>62</v>
      </c>
      <c r="D83" s="92"/>
      <c r="E83" s="68">
        <f>+'[2]FCVC (for FPPPA)'!DT65</f>
        <v>0</v>
      </c>
      <c r="F83" s="14">
        <f>+'[2]FCVC (for FPPPA)'!DU65</f>
        <v>2645.5921137</v>
      </c>
      <c r="G83" s="68">
        <f>+'[2]FCVC (for FPPPA)'!DV65</f>
        <v>0</v>
      </c>
      <c r="H83" s="14">
        <f>+F83+G83</f>
        <v>2645.5921137</v>
      </c>
      <c r="I83" s="69"/>
      <c r="J83" s="17"/>
      <c r="K83" s="17"/>
    </row>
    <row r="84" spans="1:14" s="64" customFormat="1">
      <c r="A84" s="95" t="s">
        <v>97</v>
      </c>
      <c r="B84" s="95"/>
      <c r="C84" s="58"/>
      <c r="D84" s="58"/>
      <c r="E84" s="63">
        <f>SUM(E80:E83)</f>
        <v>93682.14403499999</v>
      </c>
      <c r="F84" s="63">
        <f>SUM(F80:F83)</f>
        <v>14564.626401800002</v>
      </c>
      <c r="G84" s="63">
        <f>SUM(G80:G83)</f>
        <v>29564.339124298924</v>
      </c>
      <c r="H84" s="63">
        <f>SUM(H80:H83)</f>
        <v>44128.965526098924</v>
      </c>
      <c r="I84" s="59">
        <f>IF(E84&gt;0,(F84/E84*10),0)</f>
        <v>1.554685426110509</v>
      </c>
      <c r="J84" s="59">
        <f>IF(E84&gt;0,(G84/E84*10),0)</f>
        <v>3.1558136749361312</v>
      </c>
      <c r="K84" s="59">
        <f>IF(E84&gt;0,(H84/E84*10),0)</f>
        <v>4.7104991010466399</v>
      </c>
    </row>
    <row r="86" spans="1:14" ht="31.9" customHeight="1">
      <c r="A86" s="104" t="s">
        <v>117</v>
      </c>
      <c r="B86" s="104"/>
      <c r="C86" s="104"/>
      <c r="D86" s="104"/>
      <c r="E86" s="104"/>
    </row>
    <row r="87" spans="1:14">
      <c r="K87" s="4"/>
    </row>
    <row r="88" spans="1:14">
      <c r="E88" s="4"/>
      <c r="F88" s="4"/>
      <c r="G88" s="4"/>
      <c r="H88" s="4"/>
      <c r="I88" s="4"/>
      <c r="J88" s="4"/>
    </row>
    <row r="90" spans="1:14">
      <c r="B90" s="2"/>
      <c r="K90" s="4"/>
    </row>
    <row r="92" spans="1:14">
      <c r="B92" s="2"/>
      <c r="K92" s="4"/>
    </row>
    <row r="93" spans="1:14">
      <c r="B93" s="2"/>
    </row>
    <row r="94" spans="1:14">
      <c r="B94" s="2"/>
      <c r="N94" s="5" t="s">
        <v>118</v>
      </c>
    </row>
    <row r="95" spans="1:14">
      <c r="B95" s="2"/>
    </row>
    <row r="96" spans="1:14">
      <c r="B96" s="2"/>
    </row>
    <row r="97" spans="1:2">
      <c r="B97" s="2"/>
    </row>
    <row r="98" spans="1:2">
      <c r="B98" s="2"/>
    </row>
    <row r="99" spans="1:2">
      <c r="B99" s="2"/>
    </row>
    <row r="100" spans="1:2" s="3" customFormat="1">
      <c r="A100" s="1"/>
      <c r="B100" s="2"/>
    </row>
    <row r="101" spans="1:2" s="3" customFormat="1">
      <c r="A101" s="1"/>
      <c r="B101" s="2"/>
    </row>
    <row r="102" spans="1:2" s="3" customFormat="1">
      <c r="A102" s="1"/>
      <c r="B102" s="2"/>
    </row>
    <row r="103" spans="1:2" s="3" customFormat="1">
      <c r="A103" s="1"/>
      <c r="B103" s="2"/>
    </row>
    <row r="104" spans="1:2" s="3" customFormat="1">
      <c r="A104" s="1"/>
      <c r="B104" s="2"/>
    </row>
    <row r="105" spans="1:2" s="3" customFormat="1">
      <c r="A105" s="1"/>
      <c r="B105" s="2"/>
    </row>
    <row r="106" spans="1:2" s="3" customFormat="1">
      <c r="A106" s="1"/>
      <c r="B106" s="2"/>
    </row>
    <row r="107" spans="1:2" s="3" customFormat="1">
      <c r="A107" s="1"/>
      <c r="B107" s="2"/>
    </row>
    <row r="108" spans="1:2" s="3" customFormat="1">
      <c r="A108" s="1"/>
      <c r="B108" s="2"/>
    </row>
  </sheetData>
  <protectedRanges>
    <protectedRange sqref="C29:D29" name="Range2_5"/>
    <protectedRange sqref="C31" name="Range2_5_1"/>
    <protectedRange sqref="C32" name="Range2_5_1_1"/>
    <protectedRange sqref="C33" name="Range2_5_1_2"/>
    <protectedRange sqref="C36:D36" name="Range2"/>
    <protectedRange sqref="C37:D37" name="Range2_1"/>
    <protectedRange sqref="C44:D44" name="Range2_5_3"/>
    <protectedRange sqref="C43:D43" name="Range2_5_2"/>
  </protectedRanges>
  <mergeCells count="25">
    <mergeCell ref="A1:E1"/>
    <mergeCell ref="A86:E86"/>
    <mergeCell ref="C66:D66"/>
    <mergeCell ref="C70:D70"/>
    <mergeCell ref="C74:D74"/>
    <mergeCell ref="C75:D75"/>
    <mergeCell ref="C76:D76"/>
    <mergeCell ref="C77:D77"/>
    <mergeCell ref="C78:D78"/>
    <mergeCell ref="A80:B80"/>
    <mergeCell ref="C82:D82"/>
    <mergeCell ref="C83:D83"/>
    <mergeCell ref="A84:B84"/>
    <mergeCell ref="C65:D65"/>
    <mergeCell ref="A2:A3"/>
    <mergeCell ref="B2:B3"/>
    <mergeCell ref="C2:K2"/>
    <mergeCell ref="C5:D5"/>
    <mergeCell ref="C6:D6"/>
    <mergeCell ref="C7:D7"/>
    <mergeCell ref="C24:D24"/>
    <mergeCell ref="C26:D26"/>
    <mergeCell ref="C41:D41"/>
    <mergeCell ref="C42:D42"/>
    <mergeCell ref="C53:D53"/>
  </mergeCells>
  <conditionalFormatting sqref="C9:D23">
    <cfRule type="cellIs" dxfId="3" priority="1" operator="lessThan">
      <formula>0.01</formula>
    </cfRule>
    <cfRule type="cellIs" dxfId="2" priority="2" operator="lessThan">
      <formula>0</formula>
    </cfRule>
  </conditionalFormatting>
  <printOptions horizontalCentered="1"/>
  <pageMargins left="0.70866141732283472" right="0.70866141732283472" top="0.51181102362204722" bottom="0.43307086614173229" header="0.31496062992125984" footer="0.31496062992125984"/>
  <pageSetup paperSize="9" scale="57" orientation="portrait" horizontalDpi="4294967295" verticalDpi="4294967295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PLF-17-18</vt:lpstr>
      <vt:lpstr> PLF-18-19</vt:lpstr>
      <vt:lpstr> PLF-2019-20</vt:lpstr>
      <vt:lpstr>' PLF-18-19'!Print_Area</vt:lpstr>
      <vt:lpstr>' PLF-2019-20'!Print_Area</vt:lpstr>
      <vt:lpstr>'PLF-17-18'!Print_Area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vhchaudhary11489</cp:lastModifiedBy>
  <cp:lastPrinted>2021-02-05T06:50:08Z</cp:lastPrinted>
  <dcterms:created xsi:type="dcterms:W3CDTF">2021-02-02T12:42:06Z</dcterms:created>
  <dcterms:modified xsi:type="dcterms:W3CDTF">2021-02-06T10:01:14Z</dcterms:modified>
</cp:coreProperties>
</file>